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20" windowWidth="19200" windowHeight="11475" tabRatio="808" activeTab="8"/>
  </bookViews>
  <sheets>
    <sheet name="33" sheetId="13" r:id="rId1"/>
    <sheet name="33 Note" sheetId="40" r:id="rId2"/>
    <sheet name="34" sheetId="14" r:id="rId3"/>
    <sheet name="35" sheetId="39" r:id="rId4"/>
    <sheet name="36" sheetId="49" r:id="rId5"/>
    <sheet name="37" sheetId="8" r:id="rId6"/>
    <sheet name="38" sheetId="50" r:id="rId7"/>
    <sheet name="39 &amp; 40" sheetId="38" r:id="rId8"/>
    <sheet name="41" sheetId="15" r:id="rId9"/>
    <sheet name="42" sheetId="37" r:id="rId10"/>
    <sheet name="43" sheetId="23" r:id="rId11"/>
    <sheet name="44" sheetId="24" r:id="rId12"/>
    <sheet name="45" sheetId="36" r:id="rId13"/>
  </sheets>
  <definedNames>
    <definedName name="aa"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'33'!$A$1:$R$36</definedName>
    <definedName name="_xlnm.Print_Area" localSheetId="1">'33 Note'!$A$1:$A$25</definedName>
    <definedName name="_xlnm.Print_Area" localSheetId="2">'34'!$A$1:$M$15</definedName>
    <definedName name="_xlnm.Print_Area" localSheetId="3">'35'!$A$1:$L$39</definedName>
    <definedName name="_xlnm.Print_Area" localSheetId="4">'36'!$A$1:$Z$19</definedName>
    <definedName name="_xlnm.Print_Area" localSheetId="5">'37'!$A$1:$F$26</definedName>
    <definedName name="_xlnm.Print_Area" localSheetId="6">'38'!$A$1:$E$48</definedName>
    <definedName name="_xlnm.Print_Area" localSheetId="7">'39 &amp; 40'!$A$1:$H$31</definedName>
    <definedName name="_xlnm.Print_Area" localSheetId="8">'41'!$A$1:$G$71</definedName>
    <definedName name="_xlnm.Print_Area" localSheetId="9">'42'!$A$1:$H$33</definedName>
    <definedName name="_xlnm.Print_Area" localSheetId="10">'43'!$A$1:$H$36</definedName>
    <definedName name="_xlnm.Print_Area" localSheetId="11">'44'!$A$1:$J$60</definedName>
    <definedName name="_xlnm.Print_Area" localSheetId="12">'45'!$A$1:$E$26</definedName>
    <definedName name="_xlnm.Print_Titles" localSheetId="3">'35'!$1:$5</definedName>
    <definedName name="table6"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2"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62913"/>
</workbook>
</file>

<file path=xl/calcChain.xml><?xml version="1.0" encoding="utf-8"?>
<calcChain xmlns="http://schemas.openxmlformats.org/spreadsheetml/2006/main">
  <c r="D47" i="50" l="1"/>
  <c r="N7" i="49"/>
  <c r="C47" i="50" l="1"/>
  <c r="B47" i="50"/>
  <c r="G28" i="37" l="1"/>
  <c r="E23" i="8" l="1"/>
  <c r="L13" i="14" l="1"/>
  <c r="O14" i="49"/>
  <c r="O15" i="49"/>
  <c r="O16" i="49"/>
  <c r="O13" i="49"/>
  <c r="O11" i="49"/>
  <c r="O10" i="49"/>
  <c r="O8" i="49"/>
  <c r="O7" i="49"/>
  <c r="J17" i="49"/>
  <c r="C33" i="39" l="1"/>
  <c r="D33" i="39"/>
  <c r="E33" i="39"/>
  <c r="F33" i="39"/>
  <c r="G33" i="39"/>
  <c r="H33" i="39"/>
  <c r="I33" i="39"/>
  <c r="J33" i="39"/>
  <c r="K31" i="39"/>
  <c r="K29" i="39"/>
  <c r="H26" i="39"/>
  <c r="I26" i="39"/>
  <c r="Q29" i="13" l="1"/>
  <c r="Q11" i="13"/>
  <c r="Q21" i="13"/>
  <c r="Q35" i="13" l="1"/>
  <c r="J56" i="24"/>
  <c r="J62" i="24" s="1"/>
  <c r="N16" i="49" l="1"/>
  <c r="N15" i="49"/>
  <c r="N14" i="49"/>
  <c r="N13" i="49"/>
  <c r="N11" i="49"/>
  <c r="N10" i="49"/>
  <c r="N8" i="49"/>
  <c r="F17" i="49"/>
  <c r="E17" i="49"/>
  <c r="E18" i="36" l="1"/>
  <c r="E19" i="36"/>
  <c r="E20" i="36"/>
  <c r="E21" i="36"/>
  <c r="E22" i="36"/>
  <c r="E23" i="36"/>
  <c r="E17" i="36"/>
  <c r="E10" i="36"/>
  <c r="E5" i="36"/>
  <c r="E6" i="36"/>
  <c r="E7" i="36"/>
  <c r="E8" i="36"/>
  <c r="E9" i="36"/>
  <c r="E11" i="36"/>
  <c r="E12" i="36"/>
  <c r="E13" i="36"/>
  <c r="E14" i="36"/>
  <c r="E15" i="36"/>
  <c r="E16" i="36"/>
  <c r="E4" i="36"/>
  <c r="B28" i="37" l="1"/>
  <c r="K16" i="49" l="1"/>
  <c r="K15" i="49"/>
  <c r="K14" i="49"/>
  <c r="K13" i="49"/>
  <c r="K11" i="49"/>
  <c r="K10" i="49"/>
  <c r="K8" i="49"/>
  <c r="K7" i="49"/>
  <c r="G29" i="38" l="1"/>
  <c r="F29" i="38"/>
  <c r="E29" i="38"/>
  <c r="D29" i="38"/>
  <c r="C29" i="38"/>
  <c r="B29" i="38"/>
  <c r="B33" i="39" l="1"/>
  <c r="K32" i="39"/>
  <c r="K30" i="39"/>
  <c r="K28" i="39"/>
  <c r="G26" i="39"/>
  <c r="F26" i="39"/>
  <c r="E26" i="39"/>
  <c r="C26" i="39"/>
  <c r="B26" i="39"/>
  <c r="K25" i="39"/>
  <c r="K24" i="39"/>
  <c r="K23" i="39"/>
  <c r="K22" i="39"/>
  <c r="K21" i="39"/>
  <c r="K20" i="39"/>
  <c r="K19" i="39"/>
  <c r="K18" i="39"/>
  <c r="K17" i="39"/>
  <c r="K16" i="39"/>
  <c r="K15" i="39"/>
  <c r="K14" i="39"/>
  <c r="K13" i="39"/>
  <c r="K12" i="39"/>
  <c r="K11" i="39"/>
  <c r="K10" i="39"/>
  <c r="K9" i="39"/>
  <c r="K8" i="39"/>
  <c r="K7" i="39"/>
  <c r="K6" i="39"/>
  <c r="K33" i="39" l="1"/>
  <c r="K26" i="39"/>
  <c r="G10" i="38"/>
  <c r="F10" i="38"/>
  <c r="E10" i="38"/>
  <c r="D10" i="38"/>
  <c r="C10" i="38"/>
  <c r="H56" i="24" l="1"/>
  <c r="K13" i="14" l="1"/>
  <c r="G53" i="24" l="1"/>
  <c r="G52" i="24"/>
  <c r="G51" i="24"/>
  <c r="G50" i="24"/>
  <c r="G20" i="24"/>
  <c r="G49" i="24"/>
  <c r="G48" i="24"/>
  <c r="G47" i="24"/>
  <c r="G46" i="24"/>
  <c r="G45" i="24"/>
  <c r="G44" i="24"/>
  <c r="G43" i="24"/>
  <c r="G42" i="24"/>
  <c r="G41" i="24"/>
  <c r="G40" i="24"/>
  <c r="G39" i="24"/>
  <c r="G38" i="24"/>
  <c r="G37" i="24"/>
  <c r="G36" i="24"/>
  <c r="G35" i="24"/>
  <c r="G34" i="24"/>
  <c r="G33" i="24"/>
  <c r="G32" i="24"/>
  <c r="G31" i="24"/>
  <c r="G30" i="24"/>
  <c r="G29" i="24"/>
  <c r="G28" i="24"/>
  <c r="G25" i="24"/>
  <c r="G24" i="24"/>
  <c r="G23" i="24"/>
  <c r="G22" i="24"/>
  <c r="G21" i="24"/>
  <c r="G19" i="24"/>
  <c r="G18" i="24"/>
  <c r="G17" i="24"/>
  <c r="G16" i="24"/>
  <c r="G15" i="24"/>
  <c r="G14" i="24"/>
  <c r="G13" i="24"/>
  <c r="G12" i="24"/>
  <c r="G11" i="24"/>
  <c r="G10" i="24"/>
  <c r="G9" i="24"/>
  <c r="G8" i="24"/>
  <c r="G7" i="24"/>
  <c r="G6" i="24"/>
  <c r="G5" i="24"/>
  <c r="G30" i="23"/>
  <c r="F30" i="23"/>
  <c r="E30" i="23"/>
  <c r="G24" i="23"/>
  <c r="F24" i="23"/>
  <c r="E24" i="23"/>
  <c r="D24" i="23"/>
  <c r="C24" i="23"/>
  <c r="B24" i="23"/>
  <c r="G18" i="23"/>
  <c r="F18" i="23"/>
  <c r="E18" i="23"/>
  <c r="D18" i="23"/>
  <c r="C18" i="23"/>
  <c r="B18" i="23"/>
  <c r="G9" i="23"/>
  <c r="F9" i="23"/>
  <c r="E9" i="23"/>
  <c r="D9" i="23"/>
  <c r="C9" i="23"/>
  <c r="B9" i="23"/>
  <c r="J13" i="14"/>
  <c r="I13" i="14"/>
  <c r="H13" i="14"/>
  <c r="E13" i="14"/>
  <c r="D13" i="14"/>
  <c r="C13" i="14"/>
  <c r="O34" i="13"/>
  <c r="N34" i="13"/>
  <c r="M34" i="13"/>
  <c r="L34" i="13"/>
  <c r="K34" i="13"/>
  <c r="J34" i="13"/>
  <c r="I34" i="13"/>
  <c r="H34" i="13"/>
  <c r="G34" i="13"/>
  <c r="F34" i="13"/>
  <c r="E34" i="13"/>
  <c r="D34" i="13"/>
  <c r="C34" i="13"/>
  <c r="P29" i="13"/>
  <c r="O29" i="13"/>
  <c r="N29" i="13"/>
  <c r="M29" i="13"/>
  <c r="L29" i="13"/>
  <c r="K29" i="13"/>
  <c r="J29" i="13"/>
  <c r="I29" i="13"/>
  <c r="H29" i="13"/>
  <c r="G29" i="13"/>
  <c r="F29" i="13"/>
  <c r="E29" i="13"/>
  <c r="D29" i="13"/>
  <c r="C29" i="13"/>
  <c r="P21" i="13"/>
  <c r="O21" i="13"/>
  <c r="N21" i="13"/>
  <c r="M21" i="13"/>
  <c r="L21" i="13"/>
  <c r="K21" i="13"/>
  <c r="J21" i="13"/>
  <c r="I21" i="13"/>
  <c r="H21" i="13"/>
  <c r="G21" i="13"/>
  <c r="F21" i="13"/>
  <c r="E21" i="13"/>
  <c r="D21" i="13"/>
  <c r="C21" i="13"/>
  <c r="P11" i="13"/>
  <c r="O11" i="13"/>
  <c r="N11" i="13"/>
  <c r="M11" i="13"/>
  <c r="M35" i="13" s="1"/>
  <c r="L11" i="13"/>
  <c r="K11" i="13"/>
  <c r="K35" i="13" s="1"/>
  <c r="J11" i="13"/>
  <c r="I11" i="13"/>
  <c r="H11" i="13"/>
  <c r="G11" i="13"/>
  <c r="F11" i="13"/>
  <c r="E11" i="13"/>
  <c r="E35" i="13" s="1"/>
  <c r="D11" i="13"/>
  <c r="C11" i="13"/>
  <c r="C35" i="13" s="1"/>
  <c r="D23" i="8"/>
  <c r="C23" i="8"/>
  <c r="B23" i="8"/>
  <c r="H35" i="13" l="1"/>
  <c r="F35" i="13"/>
  <c r="J35" i="13"/>
  <c r="N35" i="13"/>
  <c r="G35" i="13"/>
  <c r="I35" i="13"/>
  <c r="D35" i="13"/>
  <c r="L35" i="13"/>
  <c r="P35" i="13"/>
  <c r="O35" i="13"/>
  <c r="F32" i="23"/>
  <c r="E32" i="23"/>
  <c r="G32" i="23"/>
</calcChain>
</file>

<file path=xl/sharedStrings.xml><?xml version="1.0" encoding="utf-8"?>
<sst xmlns="http://schemas.openxmlformats.org/spreadsheetml/2006/main" count="1138" uniqueCount="816">
  <si>
    <t>Sl. No.</t>
  </si>
  <si>
    <t>Andhra Pradesh</t>
  </si>
  <si>
    <t>Arunachal Pradesh</t>
  </si>
  <si>
    <t>Assam</t>
  </si>
  <si>
    <t>Bihar</t>
  </si>
  <si>
    <t>Chhattisgarh</t>
  </si>
  <si>
    <t>Goa</t>
  </si>
  <si>
    <t>Jharkhand</t>
  </si>
  <si>
    <t>Karnataka</t>
  </si>
  <si>
    <t>Madhya Pradesh</t>
  </si>
  <si>
    <t>Maharashtra</t>
  </si>
  <si>
    <t>Manipur</t>
  </si>
  <si>
    <t>Meghalaya</t>
  </si>
  <si>
    <t>Mizoram</t>
  </si>
  <si>
    <t>Nagaland</t>
  </si>
  <si>
    <t>Odisha</t>
  </si>
  <si>
    <t>Rajasthan</t>
  </si>
  <si>
    <t>Tamil Nadu</t>
  </si>
  <si>
    <t>Telangana</t>
  </si>
  <si>
    <t>Tripura</t>
  </si>
  <si>
    <t>Uttar Pradesh</t>
  </si>
  <si>
    <t>Uttarakhand</t>
  </si>
  <si>
    <t>West Bengal</t>
  </si>
  <si>
    <t>Total</t>
  </si>
  <si>
    <t>Western Ghats</t>
  </si>
  <si>
    <t>Grand Total</t>
  </si>
  <si>
    <t>Mesozoa</t>
  </si>
  <si>
    <t>Porifera</t>
  </si>
  <si>
    <t xml:space="preserve">Platyhelminthes </t>
  </si>
  <si>
    <t>-</t>
  </si>
  <si>
    <t xml:space="preserve">Gastrotricha </t>
  </si>
  <si>
    <t xml:space="preserve">Kinorhyncha </t>
  </si>
  <si>
    <t xml:space="preserve">Sipuncula </t>
  </si>
  <si>
    <t xml:space="preserve">Mollusca </t>
  </si>
  <si>
    <t xml:space="preserve">Echiura </t>
  </si>
  <si>
    <t xml:space="preserve">Annelida </t>
  </si>
  <si>
    <t xml:space="preserve">Crustacea </t>
  </si>
  <si>
    <t xml:space="preserve">Tardigrada </t>
  </si>
  <si>
    <t xml:space="preserve">Echinodermata </t>
  </si>
  <si>
    <t>Hemichordata</t>
  </si>
  <si>
    <t xml:space="preserve">Pisces </t>
  </si>
  <si>
    <t>Amphibia</t>
  </si>
  <si>
    <t xml:space="preserve">Reptilia </t>
  </si>
  <si>
    <t xml:space="preserve">Aves </t>
  </si>
  <si>
    <t xml:space="preserve">Mammalia </t>
  </si>
  <si>
    <t>Arachnida</t>
  </si>
  <si>
    <t>Bryozoa</t>
  </si>
  <si>
    <t>Chordata</t>
  </si>
  <si>
    <t>Lichens</t>
  </si>
  <si>
    <t>State</t>
  </si>
  <si>
    <t xml:space="preserve">Tamil Nadu </t>
  </si>
  <si>
    <t>Kerala</t>
  </si>
  <si>
    <t xml:space="preserve">Karnataka </t>
  </si>
  <si>
    <t xml:space="preserve">Goa </t>
  </si>
  <si>
    <t xml:space="preserve">Andhra Pradesh </t>
  </si>
  <si>
    <t xml:space="preserve">Madhya Pradesh &amp; Chhattisgarh </t>
  </si>
  <si>
    <t xml:space="preserve">Maharashtra </t>
  </si>
  <si>
    <t xml:space="preserve">Gujarat </t>
  </si>
  <si>
    <t xml:space="preserve">Rajasthan </t>
  </si>
  <si>
    <t xml:space="preserve">Haryana </t>
  </si>
  <si>
    <t xml:space="preserve">Punjab </t>
  </si>
  <si>
    <t xml:space="preserve">Jammu &amp; Kashmir </t>
  </si>
  <si>
    <t xml:space="preserve">Himachal Pradesh </t>
  </si>
  <si>
    <t xml:space="preserve">Uttar Pradesh </t>
  </si>
  <si>
    <t>Bihar &amp; Jharkhand</t>
  </si>
  <si>
    <t xml:space="preserve">West Bengal </t>
  </si>
  <si>
    <t xml:space="preserve">Assam </t>
  </si>
  <si>
    <t xml:space="preserve">North East States* </t>
  </si>
  <si>
    <t xml:space="preserve">Group </t>
  </si>
  <si>
    <t xml:space="preserve">Protista </t>
  </si>
  <si>
    <t>Acanthocephala</t>
  </si>
  <si>
    <t>Arthropda</t>
  </si>
  <si>
    <t>Brachiopoda</t>
  </si>
  <si>
    <t>Chilopoda</t>
  </si>
  <si>
    <t xml:space="preserve">Ctenophora </t>
  </si>
  <si>
    <t>Diplopoda</t>
  </si>
  <si>
    <t>Entoprocta</t>
  </si>
  <si>
    <t>Insecta</t>
  </si>
  <si>
    <t>Nematoda</t>
  </si>
  <si>
    <t>Nemertea</t>
  </si>
  <si>
    <t>Nematomorpha</t>
  </si>
  <si>
    <t>Onychophora</t>
  </si>
  <si>
    <t>Phoronida</t>
  </si>
  <si>
    <t>Protochordate</t>
  </si>
  <si>
    <t>Pycnogonida</t>
  </si>
  <si>
    <t>Rotifera</t>
  </si>
  <si>
    <t>Symphyla</t>
  </si>
  <si>
    <t>Source : Botanical Survey of India, Kolkata.</t>
  </si>
  <si>
    <t>I</t>
  </si>
  <si>
    <t>Flowering Plants</t>
  </si>
  <si>
    <t>Gymnosperms</t>
  </si>
  <si>
    <t>ca. 4045</t>
  </si>
  <si>
    <t>ca. 4036</t>
  </si>
  <si>
    <t>II</t>
  </si>
  <si>
    <t>Non-flowering Plants</t>
  </si>
  <si>
    <t>ca.80</t>
  </si>
  <si>
    <t>III</t>
  </si>
  <si>
    <t>Others</t>
  </si>
  <si>
    <t>Not Known</t>
  </si>
  <si>
    <t>ca.4100</t>
  </si>
  <si>
    <t>ca.580</t>
  </si>
  <si>
    <t>ca.520</t>
  </si>
  <si>
    <t>2009               (IUCN Red List version 2009.2)</t>
  </si>
  <si>
    <t>Vertebrates</t>
  </si>
  <si>
    <t>Birds</t>
  </si>
  <si>
    <t>Reptiles</t>
  </si>
  <si>
    <t>Amphibians</t>
  </si>
  <si>
    <t>Fishes</t>
  </si>
  <si>
    <t>Subtotal</t>
  </si>
  <si>
    <t>Invertebrates</t>
  </si>
  <si>
    <t>Insects</t>
  </si>
  <si>
    <t>Molluscs</t>
  </si>
  <si>
    <t>Corals</t>
  </si>
  <si>
    <t>Arachnids</t>
  </si>
  <si>
    <t>Velvet Worms</t>
  </si>
  <si>
    <t>Horseshoe Crabs</t>
  </si>
  <si>
    <t>Other</t>
  </si>
  <si>
    <t>Fungi &amp; Protists</t>
  </si>
  <si>
    <t>Mushrooms</t>
  </si>
  <si>
    <t>Source : IUCN Website</t>
  </si>
  <si>
    <t xml:space="preserve">NOTES (for rows and columns as indicated by the superscripted numbers): </t>
  </si>
  <si>
    <t>1. The sources used for the numbers of described species in each taxonomic group are listed below</t>
  </si>
  <si>
    <t>2. Threatened species are those listed as Critically Endangered (CR), Endangered (EN) or Vulnerable (VU).</t>
  </si>
  <si>
    <t>3. Where &lt;80% of species within a group have been evaluated, figures for % threatened species are not provided because there is insufficient coverage for these groups. It is only possible to provide reliable figures for % threatened species for those groups that are completely or almost completely evaluated (e.g., mammals, birds, amphibians and gymnosperms).</t>
  </si>
  <si>
    <t xml:space="preserve">4. The percentage of threatened species can be calculated for those groups that are completely or almost completely evaluated (&gt;80% of species evaluated), but the actual number of threatened species is often uncertain because it is not known whether Data Deficient (DD) species are actually threatened or not. Therefore, a range of percentages is provided: lower estimate = % threatened extant species (if all DD species are not threatened); best estimate = % threatened extant species (if DD species are equally threatened as data sufficient species); upper estimate = % threatened extant species (if all DD species are threatened). If a single figure is required for reporting purposes, the best estimate figure should be used. </t>
  </si>
  <si>
    <t xml:space="preserve">5. The number of described and evaluated mammals excludes domesticated species like sheep (Ovis aries ), goats (Capra hircus ), Dromedary (Camelus dromedarius ), etc. </t>
  </si>
  <si>
    <t xml:space="preserve">6. Crustaceans include six classes: Malacostraca (crabs, lobsters, shrimp, woodlice, etc.); Branchiopoda (fairy shrimp, clam shrimp, etc.); Cephalocardia (horseshoe shrimp); Ostracoda (seed shrimp);  Maxillopoda (barnacles, copepods, etc.); and Remipedia (remipedes) </t>
  </si>
  <si>
    <t>7. The plant numbers DO NOT include species from the 1997 IUCN Red List of Threatened Plants (Walter and Gillett 1998) as those were all assessed using the pre-1994 IUCN system of threat categorization. Hence the numbers of of threatened plants are very much lower when compared to the 1997 results. The results from this Red List and the 1997 Plants Red List should be combined together when reporting on threatened plants.</t>
  </si>
  <si>
    <t xml:space="preserve"> 8. Mosses include the true mosses (Bryophyta), the hornworts (Anthoceratophyta), and liverworts (Marchantiophyta). </t>
  </si>
  <si>
    <t xml:space="preserve">9. The ferns and allies include club mosses and spike mosses (Lycopodiopsida), quillworts (Isoetopsida), horsetails (Equisetopsida) and ferns (Marattiopsida, Polypodiopsida and Psilotopsida). </t>
  </si>
  <si>
    <t>10. Seaweeds are included in the green algae (Chlorophyta,Charophyta),red algae(Rhodophyta), and brown algae (Ochrophyta or Heterokontophyta).</t>
  </si>
  <si>
    <t>STATUS</t>
  </si>
  <si>
    <t>Extinct</t>
  </si>
  <si>
    <t>Extinct in the Wild</t>
  </si>
  <si>
    <t>Critically Endangered</t>
  </si>
  <si>
    <t>Endangered,</t>
  </si>
  <si>
    <t>Vulnerable,</t>
  </si>
  <si>
    <t>Near Threatened (includes LR/nt - Lower Risk/near threatened)</t>
  </si>
  <si>
    <t>Lower Risk/conservation dependent,</t>
  </si>
  <si>
    <t>Data Deficient</t>
  </si>
  <si>
    <t>TOTAL</t>
  </si>
  <si>
    <t>As per the Gazette Notification in  the Central Government ( Ministry of Environment and Forests) has made following amendments in the Schedule of the Wild Life  (Protection ) Act, 1972 and included the following species in the Schedules of Threatened and endangered species (amended upto 2011).</t>
  </si>
  <si>
    <t>Schedule 1</t>
  </si>
  <si>
    <t>PART  I</t>
  </si>
  <si>
    <t>MAMMALS</t>
  </si>
  <si>
    <t>42*. Wroughton's free tailed bat (Otomops wroughtoni)</t>
  </si>
  <si>
    <t>PART IIA</t>
  </si>
  <si>
    <t>**FISHES</t>
  </si>
  <si>
    <t xml:space="preserve">        2.  Shark and Ray</t>
  </si>
  <si>
    <t>(i)</t>
  </si>
  <si>
    <t>Anoxypristis cuspidata</t>
  </si>
  <si>
    <t>(ii)</t>
  </si>
  <si>
    <t>Carcharhinus hemiodon</t>
  </si>
  <si>
    <t>(iii)</t>
  </si>
  <si>
    <t>Glyphius gangetics</t>
  </si>
  <si>
    <t>(iv)</t>
  </si>
  <si>
    <t>Glyphius glyphius</t>
  </si>
  <si>
    <t>(v)</t>
  </si>
  <si>
    <t>Himantura fluviatilis</t>
  </si>
  <si>
    <t>(vi)</t>
  </si>
  <si>
    <t>Pristis microdon</t>
  </si>
  <si>
    <t>(vii)</t>
  </si>
  <si>
    <t>Pristis zijsron</t>
  </si>
  <si>
    <t>(viii)</t>
  </si>
  <si>
    <t>Rhychobatus djiddensis</t>
  </si>
  <si>
    <t>(ix)</t>
  </si>
  <si>
    <t>Urogymnus asperrimus</t>
  </si>
  <si>
    <t>PART III</t>
  </si>
  <si>
    <t>BIRDS</t>
  </si>
  <si>
    <t>*19. Swiftlets (Collocalia unicolor and Collacalia fusiphaga)</t>
  </si>
  <si>
    <t xml:space="preserve">              Part lV B- **Mollusca</t>
  </si>
  <si>
    <t xml:space="preserve">Cassis cornuta </t>
  </si>
  <si>
    <t xml:space="preserve">Charonia tritonis </t>
  </si>
  <si>
    <t>Conus milneedwardsi</t>
  </si>
  <si>
    <t xml:space="preserve">Cypraecssis rufa </t>
  </si>
  <si>
    <t>Hippopus hippopus</t>
  </si>
  <si>
    <t xml:space="preserve">Nautilus Pompilius </t>
  </si>
  <si>
    <t xml:space="preserve">Tridacna maxima </t>
  </si>
  <si>
    <t xml:space="preserve">Tridacna squamosa </t>
  </si>
  <si>
    <t xml:space="preserve">Tudicla  Spirillus </t>
  </si>
  <si>
    <t>Schedule II</t>
  </si>
  <si>
    <t>PART  II</t>
  </si>
  <si>
    <t>*16. Mangooses  (All species of genus Herpestes)</t>
  </si>
  <si>
    <t>* 6- A. Small Game - Omitted</t>
  </si>
  <si>
    <t>i.</t>
  </si>
  <si>
    <t>Cypraea lamanica</t>
  </si>
  <si>
    <t>ii.</t>
  </si>
  <si>
    <t xml:space="preserve">Cypraea mappa </t>
  </si>
  <si>
    <t>iii.</t>
  </si>
  <si>
    <t xml:space="preserve">Cypraea talpa </t>
  </si>
  <si>
    <t>iv.</t>
  </si>
  <si>
    <t>Fasciolaria trapezium</t>
  </si>
  <si>
    <t>v.</t>
  </si>
  <si>
    <t>Harpulina arausiaca</t>
  </si>
  <si>
    <t>vi.</t>
  </si>
  <si>
    <t xml:space="preserve">Lambis chiragra </t>
  </si>
  <si>
    <t>vii.</t>
  </si>
  <si>
    <t>Lambis chiragra arthitica</t>
  </si>
  <si>
    <t>viii.</t>
  </si>
  <si>
    <t>Lambis  crocea</t>
  </si>
  <si>
    <t>ix.</t>
  </si>
  <si>
    <t xml:space="preserve">Lambis millepeda </t>
  </si>
  <si>
    <t>x.</t>
  </si>
  <si>
    <t>Lambis scorpius</t>
  </si>
  <si>
    <t>xi.</t>
  </si>
  <si>
    <t xml:space="preserve">Lambis  truncata </t>
  </si>
  <si>
    <t>xii.</t>
  </si>
  <si>
    <t xml:space="preserve">Placenta placenta </t>
  </si>
  <si>
    <t>xiii.</t>
  </si>
  <si>
    <t>Strombus plicatus sibbaldii</t>
  </si>
  <si>
    <t>xiv.</t>
  </si>
  <si>
    <t>Turbomarmoratus</t>
  </si>
  <si>
    <t>xv.</t>
  </si>
  <si>
    <t>Turbo marmoratus Linnaeus</t>
  </si>
  <si>
    <t>(Ins. By S.O. 2293 (E), dated 4th September,2009 (w.e.f. 9-9-2009)</t>
  </si>
  <si>
    <t>* (Vide Notification No. S.O. 1085 (E), dated 30th September 2002, published in the Gazetted of India, Extra., Pt. II, Sec. 3 (ii), dated 11th October, 2002)</t>
  </si>
  <si>
    <t>** (Subs. By/Added by S.O. 1197 (E), dated 5th December, 2001 (w.e.f. 6-12-2001) and corrected by S.O. 233 (E), dated 19th February 2002).</t>
  </si>
  <si>
    <t>S.O. 3653 E - In exercise of the  powers conferred by sub-section (1) of Section 61 of the Wild Life (Protection)Act, 1972 (53 of 1972), the Central Government, being of the opinion that it is expedient so to do, hereby makes the following amendments in Schedule  I, Schedule II, Schedule III and Schedule IV to the said Act, namely:-</t>
  </si>
  <si>
    <t>In Schedule I to the said Act, -</t>
  </si>
  <si>
    <t>In Schedule II to the said Act, in Part II, the entry 5 shall  be omitted.</t>
  </si>
  <si>
    <t>In Schedule II to the said Act,  the entry 11 shall  be omitted.</t>
  </si>
  <si>
    <t>In Schedule IV to the said Act,</t>
  </si>
  <si>
    <t>(a) In entry 11, for item 57 and entry relating thereto, the following item and the entry shall be substituted, namely:-</t>
  </si>
  <si>
    <t>(b) after entry 15, the following entry shall be inserted, namely:-</t>
  </si>
  <si>
    <t>Endangered</t>
  </si>
  <si>
    <t>Vulnerable</t>
  </si>
  <si>
    <t>Near Threatened</t>
  </si>
  <si>
    <t>Manas</t>
  </si>
  <si>
    <t>Sunderbans</t>
  </si>
  <si>
    <t>Similipal</t>
  </si>
  <si>
    <t>Panna</t>
  </si>
  <si>
    <t>Chattisgarh</t>
  </si>
  <si>
    <t>STATE</t>
  </si>
  <si>
    <t>1811#</t>
  </si>
  <si>
    <t>325-350</t>
  </si>
  <si>
    <t>550*</t>
  </si>
  <si>
    <t>618*</t>
  </si>
  <si>
    <t>828*</t>
  </si>
  <si>
    <t>1130*</t>
  </si>
  <si>
    <t>1346#</t>
  </si>
  <si>
    <t>5648-6488</t>
  </si>
  <si>
    <t>5942-6422</t>
  </si>
  <si>
    <t>27657-27682</t>
  </si>
  <si>
    <t>29391-30711</t>
  </si>
  <si>
    <t>Tiger Population</t>
  </si>
  <si>
    <t>Shivalik Gangetic</t>
  </si>
  <si>
    <t>Central Indian Landscape Complex and Eastern Ghats Landscape Complex</t>
  </si>
  <si>
    <t>308*</t>
  </si>
  <si>
    <t>3+</t>
  </si>
  <si>
    <t>Central Indian</t>
  </si>
  <si>
    <t>Western Ghats Landscape Complex</t>
  </si>
  <si>
    <t>28*</t>
  </si>
  <si>
    <t>Northern West Bengal</t>
  </si>
  <si>
    <t>North East Hills, and Brahmaputra</t>
  </si>
  <si>
    <t>Total Tiger Population</t>
  </si>
  <si>
    <t xml:space="preserve">State      </t>
  </si>
  <si>
    <t>1973-74</t>
  </si>
  <si>
    <t>Bandipur</t>
  </si>
  <si>
    <t>Corbett</t>
  </si>
  <si>
    <t>Amangarh (buffer of Corbett TR)</t>
  </si>
  <si>
    <t>Kanha</t>
  </si>
  <si>
    <t>Melghat</t>
  </si>
  <si>
    <t>Palamau</t>
  </si>
  <si>
    <t>Ranthambore</t>
  </si>
  <si>
    <t>1978-79</t>
  </si>
  <si>
    <t>Periyar</t>
  </si>
  <si>
    <t>Sariska</t>
  </si>
  <si>
    <t>1982-83</t>
  </si>
  <si>
    <t>Buxa</t>
  </si>
  <si>
    <t>Indravati</t>
  </si>
  <si>
    <t>Namdapha</t>
  </si>
  <si>
    <t>1987-88</t>
  </si>
  <si>
    <t>Dudhwa</t>
  </si>
  <si>
    <t>1988-89</t>
  </si>
  <si>
    <t>Kalakad-Mundanthurai</t>
  </si>
  <si>
    <t>Valmiki</t>
  </si>
  <si>
    <t>1989-90</t>
  </si>
  <si>
    <t>Pench</t>
  </si>
  <si>
    <t>1992-93</t>
  </si>
  <si>
    <t>Tadoba-Andhari</t>
  </si>
  <si>
    <t>1993-94</t>
  </si>
  <si>
    <t>Bandhavgarh</t>
  </si>
  <si>
    <t>1021.97**</t>
  </si>
  <si>
    <t>1994-95</t>
  </si>
  <si>
    <t>Dampa</t>
  </si>
  <si>
    <t>Bhadra</t>
  </si>
  <si>
    <t>1998-99</t>
  </si>
  <si>
    <t>1999-2000</t>
  </si>
  <si>
    <t>Pakke</t>
  </si>
  <si>
    <t>Nameri</t>
  </si>
  <si>
    <t>Satpura</t>
  </si>
  <si>
    <t>2008-09</t>
  </si>
  <si>
    <t>Anamalai</t>
  </si>
  <si>
    <t>Tamil Nadu </t>
  </si>
  <si>
    <t>Udanti-Sitanadi</t>
  </si>
  <si>
    <t>Satkosia</t>
  </si>
  <si>
    <t>Kaziranga</t>
  </si>
  <si>
    <t>Achanakmar</t>
  </si>
  <si>
    <t>Dandeli-Anshi</t>
  </si>
  <si>
    <t>Sanjay-Dubri</t>
  </si>
  <si>
    <t>Mudumalai</t>
  </si>
  <si>
    <t>Nagarahole</t>
  </si>
  <si>
    <t>Parambikulam</t>
  </si>
  <si>
    <t>2009-10</t>
  </si>
  <si>
    <t>Sahyadri</t>
  </si>
  <si>
    <t>2010-11</t>
  </si>
  <si>
    <t>Biligiri Ranganatha Temple</t>
  </si>
  <si>
    <t>2012-13</t>
  </si>
  <si>
    <t>Kawal</t>
  </si>
  <si>
    <t>2013-14</t>
  </si>
  <si>
    <t>Sathyamangalam</t>
  </si>
  <si>
    <t>Mukandra Hills</t>
  </si>
  <si>
    <t>Nawegaon-Nagzira</t>
  </si>
  <si>
    <t>Nagarjunsagar Srisailam (part)*</t>
  </si>
  <si>
    <t>Amrabad</t>
  </si>
  <si>
    <t>Pilibhit</t>
  </si>
  <si>
    <t>Bor</t>
  </si>
  <si>
    <t xml:space="preserve">Rajaji Tiger Reserve </t>
  </si>
  <si>
    <t>2016(24.2.2016)</t>
  </si>
  <si>
    <t>Orang</t>
  </si>
  <si>
    <t>2016 (8.9.2016)</t>
  </si>
  <si>
    <t>Kamlang</t>
  </si>
  <si>
    <t>*Revised area details are awaited from the State Governments concerned after reorganization.</t>
  </si>
  <si>
    <t>** Notifed vide notification No. F. 15-21/2010/10-2 dated 24.7.2014 by the State Government of Madhya Pradesh (old area of the buffer was 1002.42 sq.km.)</t>
  </si>
  <si>
    <t xml:space="preserve">Mammals </t>
  </si>
  <si>
    <t xml:space="preserve">Birds </t>
  </si>
  <si>
    <t xml:space="preserve">Reptiles </t>
  </si>
  <si>
    <t xml:space="preserve">Amphibia </t>
  </si>
  <si>
    <t xml:space="preserve">Hymenoptera </t>
  </si>
  <si>
    <t xml:space="preserve">Lepidoptera </t>
  </si>
  <si>
    <t xml:space="preserve">Odonata </t>
  </si>
  <si>
    <t>Anoplura</t>
  </si>
  <si>
    <t xml:space="preserve">Total </t>
  </si>
  <si>
    <t>CLASS*</t>
  </si>
  <si>
    <t>ANTHOCEROTOPSIDA</t>
  </si>
  <si>
    <t>BRYOPSIDA</t>
  </si>
  <si>
    <t>CHAROOHYACEAE</t>
  </si>
  <si>
    <t>CHLOROPHYCEAE</t>
  </si>
  <si>
    <t>CYCADOPSIDA</t>
  </si>
  <si>
    <t>FLORIDEOPHYCEAE</t>
  </si>
  <si>
    <t>GINKGOOPSIDA</t>
  </si>
  <si>
    <t>GNETOPSIDA</t>
  </si>
  <si>
    <t>JUNGERMANNIOPSIDA</t>
  </si>
  <si>
    <t>LILIOPSIDA</t>
  </si>
  <si>
    <t>LYCOPODIOPSIDA</t>
  </si>
  <si>
    <t>MAGNOLIOPSIDA</t>
  </si>
  <si>
    <t>MARATTIOPSIDA</t>
  </si>
  <si>
    <t>MARCHANTIOPSIDA</t>
  </si>
  <si>
    <t>PINOPSIDA</t>
  </si>
  <si>
    <t>POLYPODIOPSIDA</t>
  </si>
  <si>
    <t>PSILOTOPSIDA</t>
  </si>
  <si>
    <t>SPHAGNOPSIDA</t>
  </si>
  <si>
    <t>TAKAKIOPSIDA</t>
  </si>
  <si>
    <t>ULVOPHYCEAE</t>
  </si>
  <si>
    <t>AGARICOMYCETES</t>
  </si>
  <si>
    <t>LECANOROMYCETES</t>
  </si>
  <si>
    <t>PEZIZOMYCETES</t>
  </si>
  <si>
    <t>PHAEOPHYCEAE</t>
  </si>
  <si>
    <t>*Plants: Anthocerotopsida (hornworts); Bryopsida, Sphagnopsida and Takakiopsida (true mosses); Charophyaceae, Chlorophyceae and Ulvophyceae (green algae); Cycadopsida (cycads); Equisetopsida (horsetails); Florideophyceae (red algae); Ginkgoopsida (ginkgo); Gnetopsida (gnetums); Isoetopsida (quillworts); Jungermanniopsida and Marchantiopsida (liverworts); Liliopsida (monocotyledons); Lycopodiopsida (club mosses and spike mosses); Magnoliopsida (dicotyledons); Marattiopsida, Polypodiopsida and (ferns); Pinopsida (conifers).</t>
  </si>
  <si>
    <t>c.520</t>
  </si>
  <si>
    <t>c.80</t>
  </si>
  <si>
    <t>c. 4100</t>
  </si>
  <si>
    <t>Source :  National Tiger Conservation Authority, Ministry of Environment, Forest  and Climate Change</t>
  </si>
  <si>
    <t xml:space="preserve">* Likely to be revised as sampling is ongoing in the state  </t>
  </si>
  <si>
    <t xml:space="preserve">  + From scat DNA</t>
  </si>
  <si>
    <t>Vijayan VS, Prasad SN, Vijayan L, Muralidharan S (2004) Inland wetlands of India—conservation priorities. Salim Ali Centre for Ornithology and Natural History, Coimbatore</t>
  </si>
  <si>
    <t>Source : Zoological Survey of India</t>
  </si>
  <si>
    <t>Source: India's 4th National Report  to the Convention on Biological Diversity, MOEF-2009</t>
  </si>
  <si>
    <t>2018 (as on 30.9.2018)</t>
  </si>
  <si>
    <t>http://cmsdocs.s3.amazonaws.com/summarystats/2017-3_Summary_Stats_Page_Documents/2017_3_RL_Stats_Table_1.pdf</t>
  </si>
  <si>
    <r>
      <rPr>
        <sz val="12"/>
        <rFont val="Calibri"/>
        <family val="2"/>
      </rPr>
      <t xml:space="preserve">टिप्पणियां (ऊपर की ओर लिखी हुई संख्‍याओं द्वारा यथा उल्लिखित पंक्तियों एवं कॉलमों के लिए): </t>
    </r>
  </si>
  <si>
    <r>
      <rPr>
        <sz val="12"/>
        <rFont val="Calibri"/>
        <family val="2"/>
      </rPr>
      <t>1. प्रत्‍येक वर्गिकी में वर्णित प्रजातियों के लिए प्रयुक्‍त स्रोतों को नीचे सूचीबद्ध किया गया है</t>
    </r>
  </si>
  <si>
    <r>
      <rPr>
        <sz val="12"/>
        <rFont val="Calibri"/>
        <family val="2"/>
      </rPr>
      <t>2. संकटग्रस्‍त प्रजातियां वे हैं जो अत्यंत विलुप्तप्राय (सीआर), विलुप्तप्राय (ईएन) या असुरक्षित (वीयू) के रूप में सूचीबद्ध हैं।</t>
    </r>
  </si>
  <si>
    <r>
      <rPr>
        <sz val="12"/>
        <rFont val="Calibri"/>
        <family val="2"/>
      </rPr>
      <t xml:space="preserve">3. जहां किसी समूह की &lt;80 प्रजातियों का मूल्‍यांकन किया गया है, संकटग्रस्‍त प्रजातियों के प्रतिशत के रूप में आंकड़े नहीं दिए गए हैं क्‍योंकि इन समूहों का कवरेज पर्याप्‍त नहीं है। केवल ऐसे समूहों के लिए संकटग्रस्‍त प्रजातियों के प्रतिशत के रूप में विश्‍वसनीय आंकड़े प्रदान करना संभव है जिनका पूर्णतया अथवा लगभग पूर्णतया मूल्‍यांकन किया गया है (उदाहरणार्थ स्‍तनपायी, पक्षी, उभयचर और अनावृतबीजी)। </t>
    </r>
  </si>
  <si>
    <r>
      <rPr>
        <sz val="12"/>
        <rFont val="Calibri"/>
        <family val="2"/>
      </rPr>
      <t xml:space="preserve">4. संकटग्रस्‍त प्रजातियों के प्रतिशत की गणना ऐसे समूहों के लिए की जा सकती है जिनका पूर्णतया अथवा लगभग पूर्णतया मूल्‍यांकन किया गया है (&gt;80 प्रतिशत प्रजातियों का मूल्‍यांकन), परंतु संकटग्रस्‍त प्रजातियों की वास्‍तविक संख्‍या अक्‍सर अनिश्चित रहती है क्‍योंकि यह ज्ञात नहीं होता कि डाटा अपूर्ण (डीडी) प्रजातियां वास्‍तव में संकटग्रस्‍त हैं या नहीं। अत: प्रतिशत की एक रेंज प्रदान की जाती है: कम अनुमान = मौजूदा संकटग्रस्‍त प्रजातियों का प्रतिशत (यदि सभी डीडी प्रजातियां संकटग्रस्त नहीं हैं); सर्वोत्‍तम अनुमान = मौजूदा संकटग्रस्‍त प्रजातियों का प्रतिशत (यदि डीडी प्रजातियां डाटा अपूर्ण प्रजातियों के रूप में समान रूप से संकटग्रस्त हैं); ऊपरी अनुमान = मौजूदा संकटग्रस्‍त प्रजातियों का प्रतिशत (यदि सभी डीडी प्रजातियां संकटग्रस्त हैं) यदि सूचित करने के प्रयोजनार्थ एकल आंकड़े की आवश्‍यकता हो तो सर्वोत्‍तम अनुमान के आंकड़े का प्रयोग करना चाहिए। </t>
    </r>
  </si>
  <si>
    <r>
      <rPr>
        <sz val="12"/>
        <rFont val="Calibri"/>
        <family val="2"/>
      </rPr>
      <t xml:space="preserve">5. वर्णित एवं मूल्‍यांकित स्‍तनधारियों की संख्‍या में पालतू प्रजातियां जैसे कि भेड़ (ओविस एरी), बकरी (कापरा हिरकस), साँड़नी (कैमलस ड्रॉमडेरियस) आदि शामिल नहीं है। </t>
    </r>
  </si>
  <si>
    <r>
      <rPr>
        <sz val="12"/>
        <rFont val="Calibri"/>
        <family val="2"/>
      </rPr>
      <t xml:space="preserve">6. क्रस्‍टेसियन में 6 श्रेणियां शामिल हैं: मालकोस्‍ट्राका (केकड़ा, लॉबस्टर, श्रिम्प, वुडलाइस आदि); ब्रांकियोपोडा (फेयरी श्रिम्प, क्लैम श्रिम्प आदि); सेफालोकार्डिया (हॉर्सशू श्रिम्प); ओस्‍ट्राकोडा (सीड श्रिम्प); मैक्सिलोपोडा (बर्नाकल, कोपपॉड आदि) और रेमिपेडिया (रेमिपीड) </t>
    </r>
  </si>
  <si>
    <r>
      <rPr>
        <sz val="12"/>
        <rFont val="Calibri"/>
        <family val="2"/>
      </rPr>
      <t>7. संकटग्रस्‍त प्रजातियों की आईयूसीएन रेड लिस्‍ट 1997 (वाल्‍टर एंड गिलेट 1998) की प्रजातियों को पादप संख्‍या में शामिल नहीं किया गया है क्‍योंकि जोखिम वर्गीकरण के 1994 पूर्व आईयूसीएन सिस्‍टम का प्रयोग करके  उनका आकलन किया गया। अत: यदि 1997 के परिणामों से तुलना करें तो संकटग्रस्‍त पादपों की संख्‍या बहुत कम है। संकटग्रस्‍त पादपों के आंकड़े प्रस्‍तुत करते समय इस रेड लिस्‍ट और 1997 की पादप रेड लिस्‍ट के परिणामों को एकसाथ संयोजित करना चाहिए।</t>
    </r>
  </si>
  <si>
    <r>
      <rPr>
        <sz val="12"/>
        <rFont val="Calibri"/>
        <family val="2"/>
      </rPr>
      <t xml:space="preserve"> 8. सेवार में सच्‍चे सेवार (ब्रायोफिटा), हॉर्नवोर्ट (ऐंथोसेराटोफिटा) और लीवरवोर्ट (मर्चेंटियोफिटा) शामिल हैं। </t>
    </r>
  </si>
  <si>
    <r>
      <rPr>
        <sz val="12"/>
        <rFont val="Calibri"/>
        <family val="2"/>
      </rPr>
      <t xml:space="preserve">9. फर्न एवं बधु में क्‍लब मॉस एवं स्‍पाइक मॉस (लाइकोपोडियोपसिडा), क्विलवोर्ट (आइसोटोपसिडा), हॉर्सटेल (इक्विसेटोपसिडा) और फर्न (मैराट्टियोपसिडा, पॉलीपोडियोपसिडा एवं सिलोटोपसिडा) शामिल हैं। </t>
    </r>
  </si>
  <si>
    <r>
      <rPr>
        <sz val="12"/>
        <rFont val="Calibri"/>
        <family val="2"/>
      </rPr>
      <t>10. सीवुड को हरे शैवाल (क्‍लोरोफिटा, कारोफिटा), लाल शैवाल (रोडोफिटा) और भूरे शैवाल ऑक्रोफिटा या हीटरोकोंटोफिटा) में शामिल किया गया है।</t>
    </r>
  </si>
  <si>
    <r>
      <rPr>
        <sz val="11"/>
        <color indexed="8"/>
        <rFont val="Calibri"/>
        <family val="2"/>
      </rPr>
      <t>स्रोत : जैव विविधता पर अभिसमय के लिए भारत की चौथी राष्‍ट्रीय रिपोर्ट, एमओईएफ-2009</t>
    </r>
  </si>
  <si>
    <t>SORDARIOMYCETES</t>
  </si>
  <si>
    <t>एगैरिकोमाइसीटेस</t>
  </si>
  <si>
    <t>सोरदारियोमाइसीटेस</t>
  </si>
  <si>
    <t>Note: World figures are based on the Second edition of the "Number of Living Species in Australia and the World" (Chapman, 2009); data on the number of species in India are taken from 'Plant Discoveries 2017- New Genera, Species and New Records' compiled  and edited by Paramjit Singh and S.S. Dash, published by Botanical Survey of India in 2018.</t>
  </si>
  <si>
    <t>स्रोत : भारतीय वानस्‍पतिक सर्वेक्षण, कोलकाता</t>
  </si>
  <si>
    <t xml:space="preserve">      2010      (IUCN Red List version 2010.4) 2010 (यूएनसीएन रेड लिस्‍ट संस्‍करण 2010.4)</t>
  </si>
  <si>
    <t xml:space="preserve">       2011   (IUCN Red List version 2011.2)  2011      (यूएनसीएन रेड लिस्‍ट संस्‍करण 2011.2)</t>
  </si>
  <si>
    <t>IUCN Red List version 2011.1 यूएनसीएन रेड लिस्‍ट संस्‍करण 2011.1</t>
  </si>
  <si>
    <t>Source : Botanical Survey of India  स्रोत: भारतीय वानस्‍पतिक सर्वेक्षण</t>
  </si>
  <si>
    <t>Total कुल</t>
  </si>
  <si>
    <t>India भारत</t>
  </si>
  <si>
    <t>World विश्‍व</t>
  </si>
  <si>
    <t>Threatened birds संकटग्रस्त पक्षी</t>
  </si>
  <si>
    <t xml:space="preserve"> Threatened fishes संकटग्रस्त मछलियां</t>
  </si>
  <si>
    <t xml:space="preserve"> Threatened turtles संकटग्रस्त कछुए</t>
  </si>
  <si>
    <t>कुल</t>
  </si>
  <si>
    <t xml:space="preserve">           Tiger Population          बाघों की आबादी</t>
  </si>
  <si>
    <t>स्रोत:  राष्‍ट्रीय बाघ संरक्षण प्राधिकरण, पर्यावरण, वन एवं जलवायु परिवर्तन मंत्रालय</t>
  </si>
  <si>
    <t xml:space="preserve">Shivalik-Gangetic Plain Landscape Complex </t>
  </si>
  <si>
    <t>शिवालिक-गंगेटिक प्लेन लैंडस्‍केप कॉप्‍लेक्‍स</t>
  </si>
  <si>
    <t>मध्‍य भारत के लैंडस्‍केप कॉप्‍लेक्‍स और पूर्वी घाट के लैंडस्‍केप कॉप्‍लेक्‍स</t>
  </si>
  <si>
    <t xml:space="preserve"> पश्चिमी घाट के लैंडस्‍केप कॉप्‍लेक्‍स</t>
  </si>
  <si>
    <t xml:space="preserve">North East Hills and Brahmaputra Flood Plains </t>
  </si>
  <si>
    <t>पूर्वोत्‍तर के पहाड़ एवं ब्रह्मपुत्र के फ्लड प्‍लेन</t>
  </si>
  <si>
    <t>(Area in sq. Kms.) (क्षेत्रफल वर्ग किलोमीटर में)</t>
  </si>
  <si>
    <t>Major Groups</t>
  </si>
  <si>
    <t>प्रमुख समूह</t>
  </si>
  <si>
    <t>OTHER GROUPS/अन्‍य समूह</t>
  </si>
  <si>
    <t xml:space="preserve">Statement 1.37 :  State-wise distribution of threatened wetland flora and fauna       </t>
  </si>
  <si>
    <t xml:space="preserve">  विवरण 1.37 :  दलदली भूमि के संकटग्रस्‍त जीव-जन्तुओं एवं वनस्पतियों का राज्यवार वितरण</t>
  </si>
  <si>
    <t>Major Groups प्रमुख समूह</t>
  </si>
  <si>
    <t>स्थिति</t>
  </si>
  <si>
    <t xml:space="preserve">   Statement 1.34 : Category -wise status summary of plants at global level                                                                                                             </t>
  </si>
  <si>
    <t>1.  Gymnosperms</t>
  </si>
  <si>
    <t>2.  Angiosperms</t>
  </si>
  <si>
    <t>1.  Bryophytes</t>
  </si>
  <si>
    <t>2.  Pteridophytes</t>
  </si>
  <si>
    <t>1.  Virus &amp; Bacteria</t>
  </si>
  <si>
    <t>2.  Algae</t>
  </si>
  <si>
    <t>3.  Fungi</t>
  </si>
  <si>
    <t>4.  Lichens</t>
  </si>
  <si>
    <t xml:space="preserve">        Major Groups   प्रमुख समूह</t>
  </si>
  <si>
    <t>स्रोत : भारतीय प्राणिविज्ञान सर्वेक्षण</t>
  </si>
  <si>
    <t>विवरण 1.39 : कशेरुकी वाली दुर्लभ एवं संकटग्रस्‍त प्रजातियों की संख्या</t>
  </si>
  <si>
    <t>राज्‍य</t>
  </si>
  <si>
    <t>Source :Ministry of Environment, Forest and Climate Change/ Zoological Survey of India</t>
  </si>
  <si>
    <t>स्रोत: पर्यावरण, वन एंव जलवायु परिवर्तन मंत्रालय/भारतीय प्राणिविज्ञान सर्वेक्षण</t>
  </si>
  <si>
    <t xml:space="preserve">                   Statement  1.43: State-wise population of Tiger and their occupancy           </t>
  </si>
  <si>
    <t xml:space="preserve">   विवरण 1.43 : बाघों की राज्यवार आबादी और उनका दखल क्षेत्र</t>
  </si>
  <si>
    <t xml:space="preserve">राज्‍य      </t>
  </si>
  <si>
    <t>Source:  Project Elephant  Division, Ministry of Environment, Forest and Climate Change</t>
  </si>
  <si>
    <t>स्रोत :  प्रोजेक्‍ट एलीफैंट, पर्यावरण, वन एंव जलवायु परिवर्तन मंत्रालय</t>
  </si>
  <si>
    <t>Haryana</t>
  </si>
  <si>
    <t>Himachal</t>
  </si>
  <si>
    <t>(IUCN Red list version/ आईयूसीएन रेड लिस्ट संस्करण 2018-2)</t>
  </si>
  <si>
    <t>विवरण 1.35 : प्रमुख वर्गिकी के अनुसार पादपों का श्रेणीवार सारांश</t>
  </si>
  <si>
    <t xml:space="preserve"> Statement 1.35: Category-wise plants summary by major taxonomic group                                 </t>
  </si>
  <si>
    <t>Cnidaria</t>
  </si>
  <si>
    <t>निडारिया</t>
  </si>
  <si>
    <t>Chaetogantha</t>
  </si>
  <si>
    <t>चैतोगांठा</t>
  </si>
  <si>
    <t>Crustacea</t>
  </si>
  <si>
    <t>क्रसटेशिया</t>
  </si>
  <si>
    <t>Merostomata</t>
  </si>
  <si>
    <t>मेरोस्तोमाते</t>
  </si>
  <si>
    <t xml:space="preserve">कुल </t>
  </si>
  <si>
    <t>विवरण 1.38 : भारत और विश्‍व में समुद्री जीव-जन्तुओं की विविधता</t>
  </si>
  <si>
    <t>Statement 1.33: Number of threatened species at global level by major groups of organisms</t>
  </si>
  <si>
    <t xml:space="preserve"> विवरण 1.33 : जीवों के प्रमुख समूहों के अनुसार वैश्विक स्‍तर पर संकटग्रस्‍त प्रजातियों की संख्या  </t>
  </si>
  <si>
    <r>
      <t xml:space="preserve">  Marine</t>
    </r>
    <r>
      <rPr>
        <b/>
        <vertAlign val="superscript"/>
        <sz val="11"/>
        <color theme="1"/>
        <rFont val="Calibri"/>
        <family val="2"/>
        <scheme val="minor"/>
      </rPr>
      <t xml:space="preserve">$   </t>
    </r>
    <r>
      <rPr>
        <b/>
        <sz val="11"/>
        <color theme="1"/>
        <rFont val="Calibri"/>
        <family val="2"/>
        <scheme val="minor"/>
      </rPr>
      <t>मरीन</t>
    </r>
  </si>
  <si>
    <t xml:space="preserve">प्रॉटिस्टा </t>
  </si>
  <si>
    <t xml:space="preserve">एनेलिडा </t>
  </si>
  <si>
    <t>पाइक्‍नोगोनिडा</t>
  </si>
  <si>
    <t xml:space="preserve">सेनोफोरा </t>
  </si>
  <si>
    <t xml:space="preserve">एचिनोडेरमाटा </t>
  </si>
  <si>
    <t xml:space="preserve">एचिरा </t>
  </si>
  <si>
    <t xml:space="preserve">गैस्‍ट्रोट्रिचा </t>
  </si>
  <si>
    <t>हेमिकोरडाटा</t>
  </si>
  <si>
    <t xml:space="preserve">किनोरिंचा </t>
  </si>
  <si>
    <t>मेसोजोया</t>
  </si>
  <si>
    <t xml:space="preserve">सीप </t>
  </si>
  <si>
    <t xml:space="preserve">मत्स्य वर्ग  </t>
  </si>
  <si>
    <t>उभयचर</t>
  </si>
  <si>
    <t xml:space="preserve">सरिसृप </t>
  </si>
  <si>
    <t xml:space="preserve">पक्षी </t>
  </si>
  <si>
    <t xml:space="preserve">स्‍तनपायी </t>
  </si>
  <si>
    <t xml:space="preserve">प्‍लैटिहेल्मिंथेस </t>
  </si>
  <si>
    <t>पोरिफेरा</t>
  </si>
  <si>
    <t>प्रोटोक्‍लोरडेट</t>
  </si>
  <si>
    <t xml:space="preserve">सिपुंकुला </t>
  </si>
  <si>
    <t xml:space="preserve">टार्डिग्राडा </t>
  </si>
  <si>
    <t xml:space="preserve"> विवरण 1.34 : वैश्विक स्‍तर पर पादपों की स्थिति का श्रेणीवार सारांश</t>
  </si>
  <si>
    <t xml:space="preserve">                  Statement 1.38: Marine faunal diversity in India and the world                    </t>
  </si>
  <si>
    <t xml:space="preserve">Source :  National Tiger Conservation Authority, Ministry of Environment, Forest  and Climate Change                            </t>
  </si>
  <si>
    <t>स्रोत :  राष्‍ट्रीय बाघ संरक्षण प्राधिकरण, पर्यावरण, वन एवं जलवायु परिवर्तन मंत्रालय</t>
  </si>
  <si>
    <t xml:space="preserve">विवरण 1.45 : बाघों की मृत्‍यु </t>
  </si>
  <si>
    <t xml:space="preserve"> Statement 1.45 : Tiger mortality                                                 </t>
  </si>
  <si>
    <t>स्रोत: आईयूसीएन की वेबसाइट</t>
  </si>
  <si>
    <t>Blank figures  indicate nil</t>
  </si>
  <si>
    <t xml:space="preserve">EX  </t>
  </si>
  <si>
    <t xml:space="preserve">   EW </t>
  </si>
  <si>
    <t xml:space="preserve">CR </t>
  </si>
  <si>
    <t xml:space="preserve">VU  </t>
  </si>
  <si>
    <t xml:space="preserve">LR/ cd </t>
  </si>
  <si>
    <t xml:space="preserve">NT </t>
  </si>
  <si>
    <t xml:space="preserve">DD </t>
  </si>
  <si>
    <t xml:space="preserve">LC </t>
  </si>
  <si>
    <t>वर्ग*</t>
  </si>
  <si>
    <t>लेकैनोरोमाइसीटेस</t>
  </si>
  <si>
    <t>पेजिजोमाइसीटेस</t>
  </si>
  <si>
    <r>
      <t>Other groups</t>
    </r>
    <r>
      <rPr>
        <sz val="11"/>
        <rFont val="Calibri"/>
        <family val="2"/>
        <scheme val="minor"/>
      </rPr>
      <t>: Agaricomycetes (mushroom,  etc.); Lecanoromyctes (discolichens); Pezizomycetes(apothecial fungi);Phaeophyceae (brown algae).</t>
    </r>
  </si>
  <si>
    <r>
      <t>EX</t>
    </r>
    <r>
      <rPr>
        <sz val="11"/>
        <rFont val="Calibri"/>
        <family val="2"/>
        <scheme val="minor"/>
      </rPr>
      <t xml:space="preserve"> -  Extinct</t>
    </r>
  </si>
  <si>
    <r>
      <t>EW</t>
    </r>
    <r>
      <rPr>
        <sz val="11"/>
        <rFont val="Calibri"/>
        <family val="2"/>
        <scheme val="minor"/>
      </rPr>
      <t xml:space="preserve"> - Extinct in the Wild</t>
    </r>
  </si>
  <si>
    <r>
      <t xml:space="preserve">CR </t>
    </r>
    <r>
      <rPr>
        <sz val="11"/>
        <rFont val="Calibri"/>
        <family val="2"/>
        <scheme val="minor"/>
      </rPr>
      <t xml:space="preserve">- Critically Endangered </t>
    </r>
  </si>
  <si>
    <r>
      <t xml:space="preserve">EN </t>
    </r>
    <r>
      <rPr>
        <sz val="11"/>
        <rFont val="Calibri"/>
        <family val="2"/>
        <scheme val="minor"/>
      </rPr>
      <t>- Endangered</t>
    </r>
  </si>
  <si>
    <r>
      <t>VU</t>
    </r>
    <r>
      <rPr>
        <sz val="11"/>
        <rFont val="Calibri"/>
        <family val="2"/>
        <scheme val="minor"/>
      </rPr>
      <t xml:space="preserve"> - Vulnerable</t>
    </r>
  </si>
  <si>
    <r>
      <t>LR/cd</t>
    </r>
    <r>
      <rPr>
        <sz val="11"/>
        <rFont val="Calibri"/>
        <family val="2"/>
        <scheme val="minor"/>
      </rPr>
      <t xml:space="preserve"> - Lower Risk/conservation dependent  </t>
    </r>
  </si>
  <si>
    <r>
      <t>NT</t>
    </r>
    <r>
      <rPr>
        <sz val="11"/>
        <rFont val="Calibri"/>
        <family val="2"/>
        <scheme val="minor"/>
      </rPr>
      <t xml:space="preserve">  - Near Threatened</t>
    </r>
  </si>
  <si>
    <r>
      <t xml:space="preserve">DD </t>
    </r>
    <r>
      <rPr>
        <sz val="11"/>
        <rFont val="Calibri"/>
        <family val="2"/>
        <scheme val="minor"/>
      </rPr>
      <t>- Data Deficient</t>
    </r>
  </si>
  <si>
    <r>
      <t>LC</t>
    </r>
    <r>
      <rPr>
        <sz val="11"/>
        <rFont val="Calibri"/>
        <family val="2"/>
        <scheme val="minor"/>
      </rPr>
      <t xml:space="preserve">  - Least Concern (includes </t>
    </r>
    <r>
      <rPr>
        <b/>
        <sz val="11"/>
        <rFont val="Calibri"/>
        <family val="2"/>
        <scheme val="minor"/>
      </rPr>
      <t>LR/Ic</t>
    </r>
    <r>
      <rPr>
        <sz val="11"/>
        <rFont val="Calibri"/>
        <family val="2"/>
        <scheme val="minor"/>
      </rPr>
      <t xml:space="preserve"> - Lower Risk, Least Concern).</t>
    </r>
  </si>
  <si>
    <t>क्र. सं.</t>
  </si>
  <si>
    <t xml:space="preserve">समूह </t>
  </si>
  <si>
    <t xml:space="preserve">   Statement 1.40: Number of threatened Indian faunal species         </t>
  </si>
  <si>
    <t>विवरण 1.40 : भारतीय जीव-जन्तुओं की संकटग्रस्‍त प्रजातियों की संख्या</t>
  </si>
  <si>
    <t>Major Groups/ प्रमुख समूह</t>
  </si>
  <si>
    <t>* - Arunachal Pradesh, Meghalaya, Nagaland, Manipur, Mizoram, Sikkim &amp; Tripura</t>
  </si>
  <si>
    <t xml:space="preserve"> आंध्र प्रदेश</t>
  </si>
  <si>
    <t xml:space="preserve"> अरुणाचल प्रदेश</t>
  </si>
  <si>
    <t xml:space="preserve"> असम</t>
  </si>
  <si>
    <t xml:space="preserve"> बिहार</t>
  </si>
  <si>
    <t xml:space="preserve"> छत्तीसगढ़</t>
  </si>
  <si>
    <t xml:space="preserve"> हरियाणा </t>
  </si>
  <si>
    <t xml:space="preserve"> हिमाचल</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</si>
  <si>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</si>
  <si>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</si>
  <si>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</si>
  <si>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</si>
  <si>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</si>
  <si>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</si>
  <si>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</si>
  <si>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</si>
  <si>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</si>
  <si>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</si>
  <si>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तमिलनाडु</t>
  </si>
  <si>
    <t xml:space="preserve"> त्रिपुरा</t>
  </si>
  <si>
    <t xml:space="preserve"> उत्तर प्रदेश</t>
  </si>
  <si>
    <t xml:space="preserve"> उत्तराखंड</t>
  </si>
  <si>
    <t xml:space="preserve"> पश्चिम बंगाल</t>
  </si>
  <si>
    <t xml:space="preserve"> कुल योग</t>
  </si>
  <si>
    <t xml:space="preserve">  </t>
  </si>
  <si>
    <t xml:space="preserve">  उत्तराखंड</t>
  </si>
  <si>
    <t xml:space="preserve">  उत्तर प्रदेश</t>
  </si>
  <si>
    <t xml:space="preserve">  बिहार</t>
  </si>
  <si>
    <t xml:space="preserve">  शिवालिक गंगेटिक </t>
  </si>
  <si>
    <t xml:space="preserve">  आंध्र प्रदेश</t>
  </si>
  <si>
    <t xml:space="preserve">  छत्तीसगढ़</t>
  </si>
  <si>
    <t xml:space="preserve">  मध्य प्रदेश</t>
  </si>
  <si>
    <t xml:space="preserve">  महाराष्ट्र</t>
  </si>
  <si>
    <t xml:space="preserve">  ओडिशा</t>
  </si>
  <si>
    <t xml:space="preserve">  राजस्थान</t>
  </si>
  <si>
    <t xml:space="preserve">  झारखंड</t>
  </si>
  <si>
    <t xml:space="preserve">  मध्‍य भारत</t>
  </si>
  <si>
    <t xml:space="preserve">  कर्नाटक</t>
  </si>
  <si>
    <t xml:space="preserve">  केरल</t>
  </si>
  <si>
    <t xml:space="preserve">  तमिलनाडु</t>
  </si>
  <si>
    <t xml:space="preserve">  गोवा</t>
  </si>
  <si>
    <t xml:space="preserve">  पश्चिमी घाट</t>
  </si>
  <si>
    <t xml:space="preserve">  असम</t>
  </si>
  <si>
    <t xml:space="preserve">  अरुणाचल प्रदेश</t>
  </si>
  <si>
    <t xml:space="preserve">  मिजोरम</t>
  </si>
  <si>
    <t xml:space="preserve">  उत्‍तरी पश्चिम बंगाल</t>
  </si>
  <si>
    <t xml:space="preserve">  पूर्वोत्‍तर के पहाड़ एवं ब्रह्मपुत्र</t>
  </si>
  <si>
    <t xml:space="preserve">  सुंदरवन</t>
  </si>
  <si>
    <t/>
  </si>
  <si>
    <t xml:space="preserve">  पश्चिम बंगाल</t>
  </si>
  <si>
    <t xml:space="preserve">  तमिलनाडु </t>
  </si>
  <si>
    <t xml:space="preserve">  तेलंगाना</t>
  </si>
  <si>
    <t xml:space="preserve">   कुल</t>
  </si>
  <si>
    <t>कशेरुकी</t>
  </si>
  <si>
    <t>पक्षी</t>
  </si>
  <si>
    <t>सरीसृप</t>
  </si>
  <si>
    <t>मछली</t>
  </si>
  <si>
    <t>उप जोड़</t>
  </si>
  <si>
    <t>अकशेरुकी</t>
  </si>
  <si>
    <t>कीट</t>
  </si>
  <si>
    <t>सीप</t>
  </si>
  <si>
    <t>प्रवाल</t>
  </si>
  <si>
    <t>मकड़ी</t>
  </si>
  <si>
    <t>मखमली कीड़े</t>
  </si>
  <si>
    <t>राज कर्कट</t>
  </si>
  <si>
    <t>अन्य</t>
  </si>
  <si>
    <t>अनावृतबीजी</t>
  </si>
  <si>
    <t>पुष्‍पण पादप</t>
  </si>
  <si>
    <t>कवक एवं प्रोटिस्‍ट</t>
  </si>
  <si>
    <t>शैक</t>
  </si>
  <si>
    <t>मशरूम</t>
  </si>
  <si>
    <r>
      <t xml:space="preserve">Estimated Number of described species </t>
    </r>
    <r>
      <rPr>
        <b/>
        <vertAlign val="superscript"/>
        <sz val="11"/>
        <rFont val="Calibri"/>
        <family val="2"/>
        <scheme val="minor"/>
      </rPr>
      <t xml:space="preserve">1         </t>
    </r>
    <r>
      <rPr>
        <b/>
        <sz val="11"/>
        <rFont val="Calibri"/>
        <family val="2"/>
        <scheme val="minor"/>
      </rPr>
      <t>वर्णित प्रजातियों की अनुमानित संख्‍या</t>
    </r>
    <r>
      <rPr>
        <b/>
        <vertAlign val="superscript"/>
        <sz val="11"/>
        <rFont val="Calibri"/>
        <family val="2"/>
        <scheme val="minor"/>
      </rPr>
      <t xml:space="preserve"> 1</t>
    </r>
  </si>
  <si>
    <r>
      <t>Number of threatened species</t>
    </r>
    <r>
      <rPr>
        <b/>
        <vertAlign val="superscript"/>
        <sz val="11"/>
        <rFont val="Calibri"/>
        <family val="2"/>
        <scheme val="minor"/>
      </rPr>
      <t>2</t>
    </r>
  </si>
  <si>
    <r>
      <t>Mammals</t>
    </r>
    <r>
      <rPr>
        <vertAlign val="superscript"/>
        <sz val="11"/>
        <rFont val="Calibri"/>
        <family val="2"/>
        <scheme val="minor"/>
      </rPr>
      <t>5</t>
    </r>
  </si>
  <si>
    <r>
      <t>स्तनपायी</t>
    </r>
    <r>
      <rPr>
        <vertAlign val="superscript"/>
        <sz val="11"/>
        <color indexed="8"/>
        <rFont val="Calibri"/>
        <family val="2"/>
        <scheme val="minor"/>
      </rPr>
      <t>5</t>
    </r>
  </si>
  <si>
    <r>
      <t>Crustaceans</t>
    </r>
    <r>
      <rPr>
        <vertAlign val="superscript"/>
        <sz val="11"/>
        <rFont val="Calibri"/>
        <family val="2"/>
        <scheme val="minor"/>
      </rPr>
      <t>6</t>
    </r>
  </si>
  <si>
    <r>
      <t>क्रस्टेशियन</t>
    </r>
    <r>
      <rPr>
        <vertAlign val="superscript"/>
        <sz val="11"/>
        <color indexed="8"/>
        <rFont val="Calibri"/>
        <family val="2"/>
        <scheme val="minor"/>
      </rPr>
      <t>6</t>
    </r>
  </si>
  <si>
    <r>
      <t>Plants</t>
    </r>
    <r>
      <rPr>
        <b/>
        <vertAlign val="superscript"/>
        <sz val="11"/>
        <rFont val="Calibri"/>
        <family val="2"/>
        <scheme val="minor"/>
      </rPr>
      <t>7</t>
    </r>
  </si>
  <si>
    <r>
      <t>पादप</t>
    </r>
    <r>
      <rPr>
        <b/>
        <vertAlign val="superscript"/>
        <sz val="11"/>
        <color indexed="8"/>
        <rFont val="Calibri"/>
        <family val="2"/>
        <scheme val="minor"/>
      </rPr>
      <t>7</t>
    </r>
  </si>
  <si>
    <r>
      <t>Mosses</t>
    </r>
    <r>
      <rPr>
        <vertAlign val="superscript"/>
        <sz val="11"/>
        <rFont val="Calibri"/>
        <family val="2"/>
        <scheme val="minor"/>
      </rPr>
      <t>8</t>
    </r>
  </si>
  <si>
    <r>
      <t>सेवार</t>
    </r>
    <r>
      <rPr>
        <vertAlign val="superscript"/>
        <sz val="11"/>
        <color indexed="8"/>
        <rFont val="Calibri"/>
        <family val="2"/>
        <scheme val="minor"/>
      </rPr>
      <t>8</t>
    </r>
  </si>
  <si>
    <r>
      <t>Ferns and Allies</t>
    </r>
    <r>
      <rPr>
        <vertAlign val="superscript"/>
        <sz val="11"/>
        <rFont val="Calibri"/>
        <family val="2"/>
        <scheme val="minor"/>
      </rPr>
      <t>9</t>
    </r>
  </si>
  <si>
    <r>
      <t>फर्न और बंधु</t>
    </r>
    <r>
      <rPr>
        <vertAlign val="superscript"/>
        <sz val="11"/>
        <color indexed="8"/>
        <rFont val="Calibri"/>
        <family val="2"/>
        <scheme val="minor"/>
      </rPr>
      <t>9</t>
    </r>
  </si>
  <si>
    <r>
      <t>Green Alqae</t>
    </r>
    <r>
      <rPr>
        <vertAlign val="superscript"/>
        <sz val="11"/>
        <rFont val="Calibri"/>
        <family val="2"/>
        <scheme val="minor"/>
      </rPr>
      <t>10</t>
    </r>
  </si>
  <si>
    <r>
      <t>हरा शैवाल</t>
    </r>
    <r>
      <rPr>
        <vertAlign val="superscript"/>
        <sz val="11"/>
        <color indexed="8"/>
        <rFont val="Calibri"/>
        <family val="2"/>
        <scheme val="minor"/>
      </rPr>
      <t>10</t>
    </r>
  </si>
  <si>
    <r>
      <t>Red Algae</t>
    </r>
    <r>
      <rPr>
        <vertAlign val="superscript"/>
        <sz val="11"/>
        <rFont val="Calibri"/>
        <family val="2"/>
        <scheme val="minor"/>
      </rPr>
      <t>10</t>
    </r>
  </si>
  <si>
    <r>
      <t>लाल शैवाल</t>
    </r>
    <r>
      <rPr>
        <vertAlign val="superscript"/>
        <sz val="11"/>
        <color indexed="8"/>
        <rFont val="Calibri"/>
        <family val="2"/>
        <scheme val="minor"/>
      </rPr>
      <t>10</t>
    </r>
  </si>
  <si>
    <r>
      <t>Brown Algae</t>
    </r>
    <r>
      <rPr>
        <b/>
        <vertAlign val="superscript"/>
        <sz val="11"/>
        <rFont val="Calibri"/>
        <family val="2"/>
        <scheme val="minor"/>
      </rPr>
      <t>10</t>
    </r>
  </si>
  <si>
    <r>
      <t>भूरा शैवाल</t>
    </r>
    <r>
      <rPr>
        <b/>
        <vertAlign val="superscript"/>
        <sz val="11"/>
        <color indexed="8"/>
        <rFont val="Calibri"/>
        <family val="2"/>
        <scheme val="minor"/>
      </rPr>
      <t>10</t>
    </r>
  </si>
  <si>
    <t xml:space="preserve"> विलुप्‍त</t>
  </si>
  <si>
    <t xml:space="preserve"> वन में विलुप्‍त</t>
  </si>
  <si>
    <t xml:space="preserve"> अत्यंत संकटग्रस्त</t>
  </si>
  <si>
    <t xml:space="preserve"> संकटग्रस्त,</t>
  </si>
  <si>
    <t xml:space="preserve"> असुरक्षित,</t>
  </si>
  <si>
    <t xml:space="preserve"> शीघ्र संकटग्रस्त (इसमें एलआर/एनटी-कम जोखिम/शीघ्र संकटग्रस्त शामिल है)</t>
  </si>
  <si>
    <t xml:space="preserve"> कम जोखिम/संरक्षण पर निर्भर</t>
  </si>
  <si>
    <t xml:space="preserve"> डाटा अपूर्ण</t>
  </si>
  <si>
    <t xml:space="preserve"> कुल</t>
  </si>
  <si>
    <t xml:space="preserve"> ऐंथोसेरोटोपसिडा</t>
  </si>
  <si>
    <t xml:space="preserve"> ब्रायोपसिडा</t>
  </si>
  <si>
    <t xml:space="preserve"> कारोफाइसेई</t>
  </si>
  <si>
    <t xml:space="preserve"> क्‍लोरोफाइसेई</t>
  </si>
  <si>
    <t xml:space="preserve"> साइकाडोपसिडा</t>
  </si>
  <si>
    <t xml:space="preserve"> फ्लोरिडेयोफाइसेई</t>
  </si>
  <si>
    <t xml:space="preserve"> जिंकगोपसिडा</t>
  </si>
  <si>
    <t xml:space="preserve"> ग्‍नेटोपसिडा</t>
  </si>
  <si>
    <t xml:space="preserve"> जुंगेरमैनियोपसिडा</t>
  </si>
  <si>
    <t xml:space="preserve"> लिलियोपसिडा</t>
  </si>
  <si>
    <t xml:space="preserve"> लाइकोपोडियोपसिडा</t>
  </si>
  <si>
    <t xml:space="preserve"> मैग्‍नोलियोपसिडा</t>
  </si>
  <si>
    <t xml:space="preserve"> मैराट्टियोपसिडा</t>
  </si>
  <si>
    <t xml:space="preserve"> मर्चेंटियोपसिडा</t>
  </si>
  <si>
    <t xml:space="preserve"> पिनियोपसिडा</t>
  </si>
  <si>
    <t xml:space="preserve"> पॉलीपोडियोपसिडा</t>
  </si>
  <si>
    <t xml:space="preserve"> सिलोटोपसिडा</t>
  </si>
  <si>
    <t xml:space="preserve"> स्‍फैग्‍नोपसिडा</t>
  </si>
  <si>
    <t xml:space="preserve"> टैकाकियोपसिडा</t>
  </si>
  <si>
    <t xml:space="preserve"> यूल्‍वोफाइसेई</t>
  </si>
  <si>
    <t>फियोफाइसी</t>
  </si>
  <si>
    <t xml:space="preserve"> विवरण 1.36 : भारत में पादपों की प्रजातियों की संख्या एवं स्थिति</t>
  </si>
  <si>
    <t>Statement 1.36  : Number and status of plant species in India</t>
  </si>
  <si>
    <t>आवृतबीजी</t>
  </si>
  <si>
    <t>गैर पुष्‍पण पादप</t>
  </si>
  <si>
    <t>ब्रायोफाइट</t>
  </si>
  <si>
    <t>पटेरिडोफाइट</t>
  </si>
  <si>
    <t>अन्‍य</t>
  </si>
  <si>
    <t>वायरस और बैक्‍टीरिया</t>
  </si>
  <si>
    <t>शैवाल</t>
  </si>
  <si>
    <t>फफुंद</t>
  </si>
  <si>
    <r>
      <rPr>
        <sz val="11"/>
        <color indexed="8"/>
        <rFont val="Calibri"/>
        <family val="2"/>
        <scheme val="minor"/>
      </rPr>
      <t>एकेंथोसिफेला</t>
    </r>
  </si>
  <si>
    <r>
      <rPr>
        <sz val="11"/>
        <color indexed="8"/>
        <rFont val="Calibri"/>
        <family val="2"/>
        <scheme val="minor"/>
      </rPr>
      <t>ब्रैकियोपोडा</t>
    </r>
  </si>
  <si>
    <r>
      <rPr>
        <sz val="11"/>
        <color indexed="8"/>
        <rFont val="Calibri"/>
        <family val="2"/>
        <scheme val="minor"/>
      </rPr>
      <t>ब्रायोजोया</t>
    </r>
  </si>
  <si>
    <r>
      <rPr>
        <sz val="11"/>
        <color indexed="8"/>
        <rFont val="Calibri"/>
        <family val="2"/>
        <scheme val="minor"/>
      </rPr>
      <t>आर्थ्रोपडा</t>
    </r>
  </si>
  <si>
    <r>
      <rPr>
        <i/>
        <sz val="11"/>
        <color indexed="8"/>
        <rFont val="Calibri"/>
        <family val="2"/>
        <scheme val="minor"/>
      </rPr>
      <t>इंसेक्‍टा</t>
    </r>
  </si>
  <si>
    <r>
      <rPr>
        <i/>
        <sz val="11"/>
        <color indexed="8"/>
        <rFont val="Calibri"/>
        <family val="2"/>
        <scheme val="minor"/>
      </rPr>
      <t>अरैक्निडा</t>
    </r>
  </si>
  <si>
    <r>
      <rPr>
        <i/>
        <sz val="11"/>
        <color indexed="8"/>
        <rFont val="Calibri"/>
        <family val="2"/>
        <scheme val="minor"/>
      </rPr>
      <t>चिलोपोडा</t>
    </r>
  </si>
  <si>
    <r>
      <rPr>
        <i/>
        <sz val="11"/>
        <color indexed="8"/>
        <rFont val="Calibri"/>
        <family val="2"/>
        <scheme val="minor"/>
      </rPr>
      <t>डिप्‍लोपोडा</t>
    </r>
  </si>
  <si>
    <r>
      <rPr>
        <i/>
        <sz val="11"/>
        <color indexed="8"/>
        <rFont val="Calibri"/>
        <family val="2"/>
        <scheme val="minor"/>
      </rPr>
      <t>सिम्फिला</t>
    </r>
  </si>
  <si>
    <r>
      <rPr>
        <sz val="11"/>
        <color indexed="8"/>
        <rFont val="Calibri"/>
        <family val="2"/>
        <scheme val="minor"/>
      </rPr>
      <t>एंटोप्रोक्‍टा</t>
    </r>
  </si>
  <si>
    <r>
      <rPr>
        <sz val="11"/>
        <color indexed="8"/>
        <rFont val="Calibri"/>
        <family val="2"/>
        <scheme val="minor"/>
      </rPr>
      <t>नेमाटोडा</t>
    </r>
  </si>
  <si>
    <r>
      <rPr>
        <sz val="11"/>
        <color indexed="8"/>
        <rFont val="Calibri"/>
        <family val="2"/>
        <scheme val="minor"/>
      </rPr>
      <t>नेमर्टिया</t>
    </r>
  </si>
  <si>
    <r>
      <rPr>
        <sz val="11"/>
        <color indexed="8"/>
        <rFont val="Calibri"/>
        <family val="2"/>
        <scheme val="minor"/>
      </rPr>
      <t>नेमाटोमोरफा</t>
    </r>
  </si>
  <si>
    <r>
      <rPr>
        <sz val="11"/>
        <color indexed="8"/>
        <rFont val="Calibri"/>
        <family val="2"/>
        <scheme val="minor"/>
      </rPr>
      <t>ऑनीकोफोरा</t>
    </r>
  </si>
  <si>
    <r>
      <rPr>
        <sz val="11"/>
        <color indexed="8"/>
        <rFont val="Calibri"/>
        <family val="2"/>
        <scheme val="minor"/>
      </rPr>
      <t>फोरोनिडा</t>
    </r>
  </si>
  <si>
    <r>
      <rPr>
        <sz val="11"/>
        <color indexed="8"/>
        <rFont val="Calibri"/>
        <family val="2"/>
        <scheme val="minor"/>
      </rPr>
      <t>कोरडाटा</t>
    </r>
  </si>
  <si>
    <r>
      <rPr>
        <sz val="11"/>
        <color indexed="8"/>
        <rFont val="Calibri"/>
        <family val="2"/>
        <scheme val="minor"/>
      </rPr>
      <t>रोटिफेरा</t>
    </r>
  </si>
  <si>
    <t xml:space="preserve"> Statement  1.39 : Number of rare and threatened species in vertebrates                  </t>
  </si>
  <si>
    <t xml:space="preserve">  स्तनपायी </t>
  </si>
  <si>
    <t xml:space="preserve">  पक्षी </t>
  </si>
  <si>
    <t xml:space="preserve">  सरीसृप </t>
  </si>
  <si>
    <t xml:space="preserve">  उभयचर </t>
  </si>
  <si>
    <t xml:space="preserve">  मत्स्य वर्ग </t>
  </si>
  <si>
    <t xml:space="preserve">  क्रस्टेशियन </t>
  </si>
  <si>
    <t xml:space="preserve">  सीप </t>
  </si>
  <si>
    <t xml:space="preserve">  हाइमेनॉप्टेरा </t>
  </si>
  <si>
    <t xml:space="preserve">  लेपिडॉप्टेरा </t>
  </si>
  <si>
    <t xml:space="preserve">  ऑडोनाटा </t>
  </si>
  <si>
    <t xml:space="preserve">  एनोप्‍लूरा</t>
  </si>
  <si>
    <t xml:space="preserve">  कुल </t>
  </si>
  <si>
    <t xml:space="preserve">  विलुप्‍त</t>
  </si>
  <si>
    <t xml:space="preserve">  अत्यंत संकटग्रस्त</t>
  </si>
  <si>
    <t xml:space="preserve">  लुप्‍तप्राय</t>
  </si>
  <si>
    <t xml:space="preserve">  असुरक्षित</t>
  </si>
  <si>
    <t xml:space="preserve">  शीघ्र संकटग्रस्त</t>
  </si>
  <si>
    <t xml:space="preserve">  कुल</t>
  </si>
  <si>
    <t xml:space="preserve">      Total aquatic            कुल अक्‍वेटिक</t>
  </si>
  <si>
    <t xml:space="preserve"> तमिलनाडु </t>
  </si>
  <si>
    <t xml:space="preserve"> कर्नाटक </t>
  </si>
  <si>
    <t xml:space="preserve"> गोवा </t>
  </si>
  <si>
    <t xml:space="preserve"> आंध्र प्रदेश </t>
  </si>
  <si>
    <t xml:space="preserve"> मध्‍य प्रदेश और छत्तीसगढ़ </t>
  </si>
  <si>
    <t xml:space="preserve"> महाराष्ट्र </t>
  </si>
  <si>
    <t xml:space="preserve"> गुजरात </t>
  </si>
  <si>
    <t xml:space="preserve"> राजस्थान </t>
  </si>
  <si>
    <t xml:space="preserve"> पंजाब </t>
  </si>
  <si>
    <t xml:space="preserve"> जम्‍मू एवं कश्‍मीर </t>
  </si>
  <si>
    <t xml:space="preserve"> हिमाचल प्रदेश </t>
  </si>
  <si>
    <t xml:space="preserve"> उत्तर प्रदेश </t>
  </si>
  <si>
    <t xml:space="preserve"> बिहार और झारखंड</t>
  </si>
  <si>
    <t xml:space="preserve"> पश्चिम बंगाल </t>
  </si>
  <si>
    <t xml:space="preserve"> असम </t>
  </si>
  <si>
    <t xml:space="preserve"> पूर्वोत्तर राज्य* </t>
  </si>
  <si>
    <t xml:space="preserve">  Statement 1.41 :  List of threatened/ endangered species notified in India                                          </t>
  </si>
  <si>
    <t>विवरण 1.41 :  भारत में अधिसूचित संकटग्रस्त /  विलुप्तप्राय प्रजातियों की सूची</t>
  </si>
  <si>
    <t>अनुसूची 1</t>
  </si>
  <si>
    <t>स्तनपायी</t>
  </si>
  <si>
    <t>42*. रोगटन के मुफ्त पूंछ चमगादड़ (ओटोमॉप्‍स रोगटोनी)</t>
  </si>
  <si>
    <t>भाग IIए</t>
  </si>
  <si>
    <t>**मछली</t>
  </si>
  <si>
    <t xml:space="preserve">        2.  शार्क और रे</t>
  </si>
  <si>
    <t>एनौक्‍सीप्रिस्टिस क्‍यूस्पिडाटा</t>
  </si>
  <si>
    <t>कार्चारहिनस हेमियोडोन</t>
  </si>
  <si>
    <t>ग्लिफियस गंगेटिक्‍स</t>
  </si>
  <si>
    <t>ग्लिफियस ग्लिफियस</t>
  </si>
  <si>
    <t>हिमांटुरा फ्लूवियाटिस</t>
  </si>
  <si>
    <t>प्रिस्टिस माइक्रोडोन</t>
  </si>
  <si>
    <t>प्रिस्टिस जि़जसरोन</t>
  </si>
  <si>
    <t>राइकोबैटस जिडेनसिस</t>
  </si>
  <si>
    <t>यूरोग्‍लामनस ऐस्पेरिमस</t>
  </si>
  <si>
    <t>*19. स्विफ्टलेट (कोलोकालिया यूनिकलर और कोलाकैलिया फ्यूसिफागा)</t>
  </si>
  <si>
    <t xml:space="preserve">कैसिस कॉरनुटा </t>
  </si>
  <si>
    <t xml:space="preserve">कैरोनिया ट्रिटोनिस </t>
  </si>
  <si>
    <t>कोनस मिलनीडवार्डसी</t>
  </si>
  <si>
    <t xml:space="preserve">साइप्रेसिस रूफा </t>
  </si>
  <si>
    <t>हिप्‍पोपस हिप्‍पोपस</t>
  </si>
  <si>
    <t xml:space="preserve">नौटिलय पॉम्पिलियस </t>
  </si>
  <si>
    <t xml:space="preserve">ट्रिडैकना मैक्सिमा </t>
  </si>
  <si>
    <t xml:space="preserve">ट्रिडैकना स्क्वामोसा </t>
  </si>
  <si>
    <t xml:space="preserve">टुडिक्‍ला स्‍पाइरिलस </t>
  </si>
  <si>
    <t>भाग II</t>
  </si>
  <si>
    <t>*16. नेवला (जीनस हेर्पीस्‍टे की सभी प्रजातियां)</t>
  </si>
  <si>
    <t xml:space="preserve"> Schedule IV </t>
  </si>
  <si>
    <t>* 6- ए. स्‍माल गेम - हटा दिया गया है</t>
  </si>
  <si>
    <t>साइप्रेई लैमानिका</t>
  </si>
  <si>
    <t xml:space="preserve">साइप्रेई मैप्‍पा </t>
  </si>
  <si>
    <t xml:space="preserve">साइप्रेई टाल्‍पा </t>
  </si>
  <si>
    <t>फैसियोलैरिया ट्रेपिजि़यम</t>
  </si>
  <si>
    <t>V.</t>
  </si>
  <si>
    <t>हार्पुलिना एरौसियाका</t>
  </si>
  <si>
    <t xml:space="preserve">लैम्बिस किराग्रा </t>
  </si>
  <si>
    <t>लैम्बिस किराग्रा एर्थिटिका</t>
  </si>
  <si>
    <t>लैम्बिस क्रोसिया</t>
  </si>
  <si>
    <t xml:space="preserve">लैम्बिस मिल्‍लेपेडा </t>
  </si>
  <si>
    <t>X.</t>
  </si>
  <si>
    <t>लैम्बिस स्‍कोरपियस</t>
  </si>
  <si>
    <t>XI.</t>
  </si>
  <si>
    <t xml:space="preserve">लैम्बिस ट्रुनकैटा </t>
  </si>
  <si>
    <t>XII.</t>
  </si>
  <si>
    <t xml:space="preserve">प्‍लेसेंटा प्‍लेसेंटा </t>
  </si>
  <si>
    <t>XIII.</t>
  </si>
  <si>
    <t>स्‍ट्रॉमबस प्‍लीकैटस सिब्‍बाल्‍डी</t>
  </si>
  <si>
    <t>XIV.</t>
  </si>
  <si>
    <t>टर्बोमैरमोरेटस</t>
  </si>
  <si>
    <t>XV.</t>
  </si>
  <si>
    <t>टर्बोमैरमोरेटस लिनेयस</t>
  </si>
  <si>
    <r>
      <rPr>
        <b/>
        <sz val="11"/>
        <rFont val="Calibri"/>
        <family val="2"/>
      </rPr>
      <t>भाग I</t>
    </r>
  </si>
  <si>
    <r>
      <rPr>
        <b/>
        <sz val="11"/>
        <rFont val="Calibri"/>
        <family val="2"/>
      </rPr>
      <t>भाग III</t>
    </r>
  </si>
  <si>
    <r>
      <rPr>
        <b/>
        <sz val="11"/>
        <rFont val="Calibri"/>
        <family val="2"/>
      </rPr>
      <t xml:space="preserve">              भाग lVबी- **सीप</t>
    </r>
  </si>
  <si>
    <r>
      <rPr>
        <b/>
        <sz val="11"/>
        <rFont val="Calibri"/>
        <family val="2"/>
      </rPr>
      <t>अनुसूची II</t>
    </r>
  </si>
  <si>
    <r>
      <rPr>
        <b/>
        <sz val="11"/>
        <rFont val="Calibri"/>
        <family val="2"/>
      </rPr>
      <t xml:space="preserve"> अनुसूची IV </t>
    </r>
  </si>
  <si>
    <r>
      <t xml:space="preserve">        19.   **</t>
    </r>
    <r>
      <rPr>
        <b/>
        <sz val="11"/>
        <rFont val="Calibri"/>
        <family val="2"/>
        <scheme val="minor"/>
      </rPr>
      <t>Mollusca</t>
    </r>
  </si>
  <si>
    <r>
      <t xml:space="preserve">        19.   **</t>
    </r>
    <r>
      <rPr>
        <b/>
        <sz val="11"/>
        <color indexed="8"/>
        <rFont val="Calibri"/>
        <family val="2"/>
      </rPr>
      <t>सीप</t>
    </r>
  </si>
  <si>
    <r>
      <t xml:space="preserve">(a)   in Part I relating to "MAMMAL", after entry 43, the following entry shall be inserted, namely:"44. </t>
    </r>
    <r>
      <rPr>
        <b/>
        <sz val="11"/>
        <rFont val="Calibri"/>
        <family val="2"/>
        <scheme val="minor"/>
      </rPr>
      <t>Hog Deer (Axis Porchinus)".</t>
    </r>
  </si>
  <si>
    <r>
      <t xml:space="preserve">"57. </t>
    </r>
    <r>
      <rPr>
        <b/>
        <i/>
        <sz val="11"/>
        <rFont val="Calibri"/>
        <family val="2"/>
        <scheme val="minor"/>
      </rPr>
      <t>Quails (Phasinidae)</t>
    </r>
    <r>
      <rPr>
        <sz val="11"/>
        <rFont val="Calibri"/>
        <family val="2"/>
        <scheme val="minor"/>
      </rPr>
      <t xml:space="preserve">- except </t>
    </r>
    <r>
      <rPr>
        <b/>
        <i/>
        <sz val="11"/>
        <rFont val="Calibri"/>
        <family val="2"/>
        <scheme val="minor"/>
      </rPr>
      <t xml:space="preserve">Coturnix japonica (Japanese Quails) </t>
    </r>
    <r>
      <rPr>
        <sz val="11"/>
        <rFont val="Calibri"/>
        <family val="2"/>
        <scheme val="minor"/>
      </rPr>
      <t xml:space="preserve">of farm bred variety:, </t>
    </r>
  </si>
  <si>
    <r>
      <t xml:space="preserve">"15-A. </t>
    </r>
    <r>
      <rPr>
        <b/>
        <i/>
        <sz val="11"/>
        <rFont val="Calibri"/>
        <family val="2"/>
        <scheme val="minor"/>
      </rPr>
      <t>Tokay gecko (Gecko  gecko)</t>
    </r>
    <r>
      <rPr>
        <sz val="11"/>
        <rFont val="Calibri"/>
        <family val="2"/>
        <scheme val="minor"/>
      </rPr>
      <t>".</t>
    </r>
  </si>
  <si>
    <t xml:space="preserve">Statement 1.42 : State-wise population of wild elephants                   </t>
  </si>
  <si>
    <t xml:space="preserve">विवरण 1.42 : जंगली हाथियों की राज्यवार आबादी </t>
  </si>
  <si>
    <r>
      <t xml:space="preserve">* </t>
    </r>
    <r>
      <rPr>
        <sz val="11"/>
        <color theme="1"/>
        <rFont val="Calibri"/>
        <family val="2"/>
        <scheme val="minor"/>
      </rPr>
      <t>As part of Bihar, Madhya Pradesh and Uttar Pradesh respectively</t>
    </r>
  </si>
  <si>
    <r>
      <t xml:space="preserve">           Tiger Km</t>
    </r>
    <r>
      <rPr>
        <b/>
        <vertAlign val="superscript"/>
        <sz val="11"/>
        <rFont val="Calibri"/>
        <family val="2"/>
        <scheme val="minor"/>
      </rPr>
      <t xml:space="preserve">2                              </t>
    </r>
    <r>
      <rPr>
        <b/>
        <sz val="11"/>
        <rFont val="Calibri"/>
        <family val="2"/>
        <scheme val="minor"/>
      </rPr>
      <t xml:space="preserve"> बाघ वर्ग कि.मी.</t>
    </r>
  </si>
  <si>
    <t>बाघों की कुल जनसंख्या</t>
  </si>
  <si>
    <t xml:space="preserve"> Statement  1.44 : Tiger Reserves in India                                                  </t>
  </si>
  <si>
    <t>विवरण 1.44 : भारत में टाइगर रिज़र्व</t>
  </si>
  <si>
    <t>EN</t>
  </si>
  <si>
    <t>Andaman And Nicobar Island</t>
  </si>
  <si>
    <t xml:space="preserve"> अंडमान एवं निकोबार दीप समूह</t>
  </si>
  <si>
    <t>Number of species evaluated by 2016 (IUCN Red List version  2016-3)  मूल्‍यांकित प्रजातियों की अनुमानित संख्‍या ( रेड लिस्‍ट संस्‍करण )</t>
  </si>
  <si>
    <t>Year
वर्ष</t>
  </si>
  <si>
    <t># Meghalaya and Uttarakhand had not conducted elephant census  in 2012. Therefore, the figure of 2007 has been maintained for 2012 as well.</t>
  </si>
  <si>
    <t>Major Groups 
प्रमुख समूह</t>
  </si>
  <si>
    <t>Poaching including seizure
पकड़ सहित अवैध शिकार</t>
  </si>
  <si>
    <t xml:space="preserve"> Cases under  srcutiny  
जांच के अधीन मामले</t>
  </si>
  <si>
    <t>Total 
कुल</t>
  </si>
  <si>
    <t xml:space="preserve">Year
वर्ष </t>
  </si>
  <si>
    <t>2012
(IUCN Red List version 2012.2)
( रेड लिस्‍ट संस्‍करण 2012.2)</t>
  </si>
  <si>
    <t>2013
(IUCN Red List version 2013.2)
(रेड लिस्‍ट संस्‍करण 2013.2)</t>
  </si>
  <si>
    <t>2014
(IUCN Red List version 2014.3)
( रेड लिस्‍ट संस्‍करण 2014.3)</t>
  </si>
  <si>
    <t>2015
(IUCN Red List version 2015-4)
( रेड लिस्‍ट संस्‍करण 2015-4)</t>
  </si>
  <si>
    <t>2016
(IUCN Red List version 2016-3)
(रेड लिस्‍ट संस्‍करण 2016-3)</t>
  </si>
  <si>
    <t>2018
(IUCN Red List version 2018-2)
(रेड लिस्‍ट संस्‍करण 2018-2)</t>
  </si>
  <si>
    <t>2017 
(IUCN Red List version 2017-3)
(रेड लिस्‍ट संस्‍करण 2017-3)</t>
  </si>
  <si>
    <t>IUCN Red List version 2012.1 
 रेड लिस्‍ट संस्‍करण 2012.1</t>
  </si>
  <si>
    <t>IUCN Red List version 2013.1  
 रेड लिस्‍ट संस्‍करण 2013.1</t>
  </si>
  <si>
    <t>IUCN Red List version 2014.1   
 रेड लिस्‍ट संस्‍करण 2014.1</t>
  </si>
  <si>
    <t>IUCN Red List version 2015.4   
 रेड लिस्‍ट संस्‍करण 2015.4</t>
  </si>
  <si>
    <t>IUCN Red List version 2014.2 
 रेड लिस्‍ट संस्‍करण 2014.2</t>
  </si>
  <si>
    <t>IUCN Red List version 2015.2 
रेड लिस्‍ट संस्‍करण 2015.2</t>
  </si>
  <si>
    <t>IUCN   Red List version 2016.2 
 रेड लिस्‍ट संस्‍करण 2016.2</t>
  </si>
  <si>
    <t>IUCN Red List version 2017-2 
रेड लिस्‍ट संस्‍करण 2017-2</t>
  </si>
  <si>
    <t>IUCN Red List version 2018-2  
 रेड लिस्‍ट संस्‍करण 2018-2</t>
  </si>
  <si>
    <t>Least Concern (includes Lower Risk &amp; least concern).</t>
  </si>
  <si>
    <t>No. of Known Species 
ज्ञात प्रजातियों की संख्या</t>
  </si>
  <si>
    <t>Percentage of Occurrence in India
भारत में पाए जाने का प्रतिशत</t>
  </si>
  <si>
    <t>No. of Endemic Species in India
भारत में स्थानिक प्रजातियों की संख्‍या</t>
  </si>
  <si>
    <t>No. of Threatened  Species in India
भारत में संकटग्रस्त प्रजातियों की संख्‍या</t>
  </si>
  <si>
    <t>India
भारत</t>
  </si>
  <si>
    <t>Source / स्रोत: Vijayan et al. 2004; SACON, Coimbatore(table reproduced from India's 4th National Report  to the Convention on Biological Diversity, MOEF-2009)</t>
  </si>
  <si>
    <t>Source / स्रोत: Current Status of freshwater faunal diversity in India-2017, Zoological Survey of India (Data of marine diversity in India ($) is retrieved from India's Fifth National Report to the Convention on Biological Diversity- 2014,Ministry of Environment, Forest and Climate Change(MoEF&amp;CC)</t>
  </si>
  <si>
    <t>Approximate Number
अनुमानित संख्‍या</t>
  </si>
  <si>
    <t>Pisces
मत्स्य वर्ग</t>
  </si>
  <si>
    <t>Mammal
स्तनपायी</t>
  </si>
  <si>
    <t>Aves
पक्षी</t>
  </si>
  <si>
    <t>Reptilia
सरीसृप</t>
  </si>
  <si>
    <t>Amphibia
उभयचर</t>
  </si>
  <si>
    <t xml:space="preserve">Threatened
संकटग्रस्त  </t>
  </si>
  <si>
    <t>No change  or stable
कोई परिवर्तन नहीं या स्थिर</t>
  </si>
  <si>
    <t>Upwards or  improving
वृद्धि या सुधार</t>
  </si>
  <si>
    <t>Downwards or decreasing
गिरावट या कमी</t>
  </si>
  <si>
    <t xml:space="preserve">Indeterminate
अनिश्चित </t>
  </si>
  <si>
    <t>Trends not available
रुझान उपलब्‍ध नहीं</t>
  </si>
  <si>
    <t>Sl.  No.
क्र. सं.</t>
  </si>
  <si>
    <t>Year of   Creation
सृजन का वर्ष</t>
  </si>
  <si>
    <t>Name of Tiger   Reserve
टाइगर रिजर्व़ का नाम</t>
  </si>
  <si>
    <t xml:space="preserve">Area of core/critical tiger habitat
प्रमुख/महत्वपूर्ण टाइगर हैबिटैट का क्षेत्रफल    </t>
  </si>
  <si>
    <t xml:space="preserve">Area of  the  buffer/peripheral
बफर/पेरिफरल क्षेत्र  </t>
  </si>
  <si>
    <t>Total  area
कुल क्षेत्रफल</t>
  </si>
  <si>
    <t>सबसे कम सरोकार (इसमें कम जोखिम और सबसे कम सरोकार शामिल है)</t>
  </si>
  <si>
    <t>Source : ENVIS-Botanical Survey of India
स्रोत:स्रोत: एनविस-भारतीय वानस्‍पतिक सर्वेक्षण</t>
  </si>
  <si>
    <t>(b)   in Part III  relating to"BIRDS".</t>
  </si>
  <si>
    <t xml:space="preserve">      20 .  Horseshoe Crab (Tachypleus gigas and Carcinoscorpius rotundicauda)</t>
  </si>
</sst>
</file>

<file path=xl/styles.xml><?xml version="1.0" encoding="utf-8"?>
<styleSheet xmlns="http://schemas.openxmlformats.org/spreadsheetml/2006/main" xmlns:mc="http://schemas.openxmlformats.org/markup-compatibility/2006" xmlns:x14ac="http://schemas.microsoft.com/office/spreadsheetml/2009/9/ac" mc:Ignorable="x14ac">
  <fonts count="4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0"/>
      <color theme="1"/>
      <name val="Calibri"/>
      <family val="2"/>
      <scheme val="minor"/>
    </font>
    <font>
      <b/>
      <sz val="12"/>
      <color theme="1"/>
      <name val="Calibri"/>
      <family val="2"/>
      <scheme val="minor"/>
    </font>
    <font>
      <sz val="11"/>
      <name val="Calibri"/>
      <family val="2"/>
      <scheme val="minor"/>
    </font>
    <font>
      <sz val="10"/>
      <name val="Arial"/>
      <family val="2"/>
    </font>
    <font>
      <u/>
      <sz val="11"/>
      <color theme="10"/>
      <name val="Calibri"/>
      <family val="2"/>
      <scheme val="minor"/>
    </font>
    <font>
      <u/>
      <sz val="10"/>
      <color indexed="12"/>
      <name val="Arial"/>
      <family val="2"/>
    </font>
    <font>
      <b/>
      <sz val="11"/>
      <name val="Calibri"/>
      <family val="2"/>
      <scheme val="minor"/>
    </font>
    <font>
      <b/>
      <sz val="12"/>
      <name val="Calibri"/>
      <family val="2"/>
      <scheme val="minor"/>
    </font>
    <font>
      <sz val="12"/>
      <color theme="1"/>
      <name val="Calibri"/>
      <family val="2"/>
      <scheme val="minor"/>
    </font>
    <font>
      <i/>
      <sz val="11"/>
      <name val="Calibri"/>
      <family val="2"/>
      <scheme val="minor"/>
    </font>
    <font>
      <sz val="10"/>
      <name val="Calibri"/>
      <family val="2"/>
      <scheme val="minor"/>
    </font>
    <font>
      <b/>
      <sz val="10"/>
      <name val="Calibri"/>
      <family val="2"/>
      <scheme val="minor"/>
    </font>
    <font>
      <sz val="12"/>
      <name val="Calibri"/>
      <family val="2"/>
      <scheme val="minor"/>
    </font>
    <font>
      <sz val="10"/>
      <color rgb="FF000000"/>
      <name val="Calibri"/>
      <family val="2"/>
      <scheme val="minor"/>
    </font>
    <font>
      <sz val="11"/>
      <color rgb="FF000000"/>
      <name val="Calibri"/>
      <family val="2"/>
      <scheme val="minor"/>
    </font>
    <font>
      <b/>
      <sz val="11"/>
      <color rgb="FF000000"/>
      <name val="Calibri"/>
      <family val="2"/>
      <scheme val="minor"/>
    </font>
    <font>
      <b/>
      <vertAlign val="superscript"/>
      <sz val="11"/>
      <color theme="1"/>
      <name val="Calibri"/>
      <family val="2"/>
      <scheme val="minor"/>
    </font>
    <font>
      <sz val="10"/>
      <color rgb="FF602000"/>
      <name val="Arial"/>
      <family val="2"/>
    </font>
    <font>
      <sz val="12"/>
      <color indexed="8"/>
      <name val="Calibri"/>
      <family val="2"/>
    </font>
    <font>
      <sz val="12"/>
      <name val="Calibri"/>
      <family val="2"/>
    </font>
    <font>
      <b/>
      <sz val="13"/>
      <name val="Calibri"/>
      <family val="2"/>
    </font>
    <font>
      <b/>
      <sz val="11"/>
      <name val="Calibri"/>
      <family val="2"/>
    </font>
    <font>
      <sz val="10"/>
      <name val="Calibri"/>
      <family val="2"/>
    </font>
    <font>
      <i/>
      <sz val="11"/>
      <name val="Calibri"/>
      <family val="2"/>
    </font>
    <font>
      <sz val="11"/>
      <name val="Calibri"/>
      <family val="2"/>
    </font>
    <font>
      <sz val="11"/>
      <color indexed="8"/>
      <name val="Calibri"/>
      <family val="2"/>
    </font>
    <font>
      <b/>
      <sz val="11"/>
      <color indexed="8"/>
      <name val="Calibri"/>
      <family val="2"/>
    </font>
    <font>
      <i/>
      <sz val="11"/>
      <color theme="1"/>
      <name val="Calibri"/>
      <family val="2"/>
      <scheme val="minor"/>
    </font>
    <font>
      <b/>
      <sz val="12"/>
      <name val="Arial"/>
      <family val="2"/>
    </font>
    <font>
      <b/>
      <vertAlign val="superscript"/>
      <sz val="11"/>
      <name val="Calibri"/>
      <family val="2"/>
      <scheme val="minor"/>
    </font>
    <font>
      <vertAlign val="superscript"/>
      <sz val="11"/>
      <name val="Calibri"/>
      <family val="2"/>
      <scheme val="minor"/>
    </font>
    <font>
      <vertAlign val="superscript"/>
      <sz val="11"/>
      <color indexed="8"/>
      <name val="Calibri"/>
      <family val="2"/>
      <scheme val="minor"/>
    </font>
    <font>
      <b/>
      <vertAlign val="superscript"/>
      <sz val="11"/>
      <color indexed="8"/>
      <name val="Calibri"/>
      <family val="2"/>
      <scheme val="minor"/>
    </font>
    <font>
      <b/>
      <sz val="11"/>
      <color indexed="8"/>
      <name val="Calibri"/>
      <family val="2"/>
      <scheme val="minor"/>
    </font>
    <font>
      <sz val="11"/>
      <color indexed="8"/>
      <name val="Calibri"/>
      <family val="2"/>
      <scheme val="minor"/>
    </font>
    <font>
      <i/>
      <sz val="11"/>
      <color indexed="8"/>
      <name val="Calibri"/>
      <family val="2"/>
      <scheme val="minor"/>
    </font>
    <font>
      <b/>
      <i/>
      <sz val="11"/>
      <name val="Calibri"/>
      <family val="2"/>
      <scheme val="minor"/>
    </font>
  </fonts>
  <fills count="3">
    <fill>
      <patternFill patternType="none"/>
    </fill>
    <fill>
      <patternFill patternType="gray125"/>
    </fill>
    <fill>
      <patternFill patternType="solid">
        <fgColor theme="4" tint="0.79998168889431442"/>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12">
    <xf numFmtId="0" fontId="0" fillId="0" borderId="0"/>
    <xf numFmtId="0" fontId="3" fillId="0" borderId="0"/>
    <xf numFmtId="0" fontId="7" fillId="0" borderId="0"/>
    <xf numFmtId="0" fontId="8" fillId="0" borderId="0" applyNumberFormat="0" applyFill="0" applyBorder="0" applyAlignment="0" applyProtection="0"/>
    <xf numFmtId="0" fontId="1" fillId="0" borderId="0"/>
    <xf numFmtId="0" fontId="9" fillId="0" borderId="0" applyNumberFormat="0" applyFill="0" applyBorder="0" applyAlignment="0" applyProtection="0">
      <alignment vertical="top"/>
      <protection locked="0"/>
    </xf>
    <xf numFmtId="0" fontId="1" fillId="0" borderId="0"/>
    <xf numFmtId="0" fontId="1" fillId="0" borderId="0"/>
    <xf numFmtId="0" fontId="3" fillId="0" borderId="0"/>
    <xf numFmtId="0" fontId="1" fillId="0" borderId="0"/>
    <xf numFmtId="0" fontId="1" fillId="0" borderId="0"/>
    <xf numFmtId="0" fontId="3" fillId="0" borderId="0"/>
  </cellStyleXfs>
  <cellXfs count="505">
    <xf numFmtId="0" fontId="0" fillId="0" borderId="0" xfId="0"/>
    <xf numFmtId="0" fontId="3" fillId="2" borderId="0" xfId="1" applyFont="1" applyFill="1"/>
    <xf numFmtId="0" fontId="10" fillId="2" borderId="10" xfId="1" applyFont="1" applyFill="1" applyBorder="1" applyAlignment="1">
      <alignment horizontal="center" vertical="top" wrapText="1"/>
    </xf>
    <xf numFmtId="0" fontId="3" fillId="2" borderId="0" xfId="1" applyFont="1" applyFill="1" applyAlignment="1">
      <alignment vertical="top"/>
    </xf>
    <xf numFmtId="0" fontId="10" fillId="2" borderId="14" xfId="1" applyFont="1" applyFill="1" applyBorder="1" applyAlignment="1">
      <alignment horizontal="left" vertical="top"/>
    </xf>
    <xf numFmtId="0" fontId="10" fillId="2" borderId="14" xfId="1" applyFont="1" applyFill="1" applyBorder="1" applyAlignment="1">
      <alignment horizontal="right" vertical="top" wrapText="1"/>
    </xf>
    <xf numFmtId="0" fontId="10" fillId="2" borderId="3" xfId="1" applyFont="1" applyFill="1" applyBorder="1" applyAlignment="1">
      <alignment horizontal="right" vertical="top" wrapText="1"/>
    </xf>
    <xf numFmtId="0" fontId="10" fillId="2" borderId="2" xfId="1" applyFont="1" applyFill="1" applyBorder="1" applyAlignment="1">
      <alignment horizontal="right" vertical="top" wrapText="1"/>
    </xf>
    <xf numFmtId="0" fontId="6" fillId="2" borderId="3" xfId="1" applyFont="1" applyFill="1" applyBorder="1"/>
    <xf numFmtId="0" fontId="6" fillId="2" borderId="7" xfId="1" applyFont="1" applyFill="1" applyBorder="1"/>
    <xf numFmtId="0" fontId="6" fillId="2" borderId="15" xfId="1" applyFont="1" applyFill="1" applyBorder="1"/>
    <xf numFmtId="0" fontId="6" fillId="2" borderId="7" xfId="1" applyFont="1" applyFill="1" applyBorder="1" applyAlignment="1">
      <alignment horizontal="left" vertical="top"/>
    </xf>
    <xf numFmtId="0" fontId="6" fillId="2" borderId="7" xfId="1" applyFont="1" applyFill="1" applyBorder="1" applyAlignment="1">
      <alignment horizontal="right" vertical="top"/>
    </xf>
    <xf numFmtId="0" fontId="6" fillId="2" borderId="9" xfId="1" applyFont="1" applyFill="1" applyBorder="1" applyAlignment="1">
      <alignment horizontal="right" vertical="top"/>
    </xf>
    <xf numFmtId="0" fontId="6" fillId="2" borderId="0" xfId="1" applyFont="1" applyFill="1" applyBorder="1" applyAlignment="1">
      <alignment horizontal="right" vertical="top"/>
    </xf>
    <xf numFmtId="0" fontId="6" fillId="2" borderId="15" xfId="1" applyFont="1" applyFill="1" applyBorder="1" applyAlignment="1">
      <alignment horizontal="right" vertical="top"/>
    </xf>
    <xf numFmtId="0" fontId="6" fillId="2" borderId="8" xfId="1" applyFont="1" applyFill="1" applyBorder="1" applyAlignment="1">
      <alignment horizontal="left" vertical="top"/>
    </xf>
    <xf numFmtId="0" fontId="6" fillId="2" borderId="8" xfId="1" applyFont="1" applyFill="1" applyBorder="1" applyAlignment="1">
      <alignment horizontal="right" vertical="top"/>
    </xf>
    <xf numFmtId="0" fontId="6" fillId="2" borderId="6" xfId="1" applyFont="1" applyFill="1" applyBorder="1" applyAlignment="1">
      <alignment horizontal="right" vertical="top"/>
    </xf>
    <xf numFmtId="0" fontId="6" fillId="2" borderId="5" xfId="1" applyFont="1" applyFill="1" applyBorder="1" applyAlignment="1">
      <alignment horizontal="right" vertical="top"/>
    </xf>
    <xf numFmtId="0" fontId="10" fillId="2" borderId="7" xfId="1" applyFont="1" applyFill="1" applyBorder="1" applyAlignment="1">
      <alignment horizontal="center" vertical="top"/>
    </xf>
    <xf numFmtId="0" fontId="10" fillId="2" borderId="7" xfId="1" applyFont="1" applyFill="1" applyBorder="1" applyAlignment="1">
      <alignment horizontal="right" vertical="top"/>
    </xf>
    <xf numFmtId="0" fontId="10" fillId="2" borderId="9" xfId="1" applyFont="1" applyFill="1" applyBorder="1" applyAlignment="1">
      <alignment horizontal="right" vertical="top"/>
    </xf>
    <xf numFmtId="0" fontId="10" fillId="2" borderId="0" xfId="1" applyFont="1" applyFill="1" applyBorder="1" applyAlignment="1">
      <alignment horizontal="right" vertical="top"/>
    </xf>
    <xf numFmtId="0" fontId="10" fillId="2" borderId="10" xfId="1" applyFont="1" applyFill="1" applyBorder="1" applyAlignment="1">
      <alignment horizontal="right" vertical="top"/>
    </xf>
    <xf numFmtId="0" fontId="6" fillId="2" borderId="14" xfId="1" applyFont="1" applyFill="1" applyBorder="1" applyAlignment="1">
      <alignment horizontal="right" vertical="top"/>
    </xf>
    <xf numFmtId="0" fontId="6" fillId="2" borderId="3" xfId="1" applyFont="1" applyFill="1" applyBorder="1" applyAlignment="1">
      <alignment horizontal="right" vertical="top"/>
    </xf>
    <xf numFmtId="0" fontId="6" fillId="2" borderId="2" xfId="1" applyFont="1" applyFill="1" applyBorder="1" applyAlignment="1">
      <alignment horizontal="right" vertical="top"/>
    </xf>
    <xf numFmtId="0" fontId="10" fillId="2" borderId="8" xfId="1" applyFont="1" applyFill="1" applyBorder="1" applyAlignment="1">
      <alignment horizontal="center" vertical="top"/>
    </xf>
    <xf numFmtId="0" fontId="10" fillId="2" borderId="8" xfId="1" applyFont="1" applyFill="1" applyBorder="1" applyAlignment="1">
      <alignment horizontal="right" vertical="top"/>
    </xf>
    <xf numFmtId="0" fontId="10" fillId="2" borderId="6" xfId="1" applyFont="1" applyFill="1" applyBorder="1" applyAlignment="1">
      <alignment horizontal="right" vertical="top"/>
    </xf>
    <xf numFmtId="0" fontId="10" fillId="2" borderId="5" xfId="1" applyFont="1" applyFill="1" applyBorder="1" applyAlignment="1">
      <alignment horizontal="right" vertical="top"/>
    </xf>
    <xf numFmtId="0" fontId="10" fillId="2" borderId="10" xfId="1" applyFont="1" applyFill="1" applyBorder="1" applyAlignment="1">
      <alignment horizontal="center" vertical="top"/>
    </xf>
    <xf numFmtId="0" fontId="10" fillId="2" borderId="13" xfId="1" applyFont="1" applyFill="1" applyBorder="1" applyAlignment="1">
      <alignment horizontal="right" vertical="top"/>
    </xf>
    <xf numFmtId="0" fontId="10" fillId="2" borderId="12" xfId="1" applyFont="1" applyFill="1" applyBorder="1" applyAlignment="1">
      <alignment horizontal="right" vertical="top"/>
    </xf>
    <xf numFmtId="0" fontId="10" fillId="2" borderId="7" xfId="1" applyFont="1" applyFill="1" applyBorder="1" applyAlignment="1">
      <alignment horizontal="left" vertical="top"/>
    </xf>
    <xf numFmtId="0" fontId="10" fillId="2" borderId="9" xfId="1" applyFont="1" applyFill="1" applyBorder="1"/>
    <xf numFmtId="0" fontId="10" fillId="2" borderId="7" xfId="1" applyFont="1" applyFill="1" applyBorder="1"/>
    <xf numFmtId="0" fontId="10" fillId="2" borderId="15" xfId="1" applyFont="1" applyFill="1" applyBorder="1"/>
    <xf numFmtId="0" fontId="10" fillId="2" borderId="7" xfId="1" applyFont="1" applyFill="1" applyBorder="1" applyAlignment="1">
      <alignment horizontal="center"/>
    </xf>
    <xf numFmtId="0" fontId="10" fillId="2" borderId="0" xfId="1" applyFont="1" applyFill="1" applyBorder="1"/>
    <xf numFmtId="0" fontId="10" fillId="2" borderId="10" xfId="1" applyFont="1" applyFill="1" applyBorder="1" applyAlignment="1">
      <alignment horizontal="center"/>
    </xf>
    <xf numFmtId="0" fontId="10" fillId="2" borderId="10" xfId="1" applyFont="1" applyFill="1" applyBorder="1"/>
    <xf numFmtId="0" fontId="10" fillId="2" borderId="13" xfId="1" applyFont="1" applyFill="1" applyBorder="1"/>
    <xf numFmtId="0" fontId="10" fillId="2" borderId="12" xfId="1" applyFont="1" applyFill="1" applyBorder="1"/>
    <xf numFmtId="0" fontId="6" fillId="2" borderId="0" xfId="1" applyFont="1" applyFill="1" applyBorder="1" applyAlignment="1">
      <alignment horizontal="left" vertical="center"/>
    </xf>
    <xf numFmtId="0" fontId="6" fillId="2" borderId="0" xfId="1" applyFont="1" applyFill="1" applyBorder="1" applyAlignment="1">
      <alignment vertical="center"/>
    </xf>
    <xf numFmtId="0" fontId="6" fillId="2" borderId="0" xfId="1" applyFont="1" applyFill="1" applyBorder="1"/>
    <xf numFmtId="0" fontId="6" fillId="2" borderId="0" xfId="1" applyFont="1" applyFill="1"/>
    <xf numFmtId="0" fontId="0" fillId="2" borderId="0" xfId="0" applyFont="1" applyFill="1" applyBorder="1" applyAlignment="1">
      <alignment vertical="center"/>
    </xf>
    <xf numFmtId="0" fontId="0" fillId="2" borderId="0" xfId="0" applyFont="1" applyFill="1" applyAlignment="1">
      <alignment vertical="center"/>
    </xf>
    <xf numFmtId="0" fontId="2" fillId="2" borderId="10" xfId="0" applyFont="1" applyFill="1" applyBorder="1" applyAlignment="1">
      <alignment horizontal="left" vertical="top" wrapText="1"/>
    </xf>
    <xf numFmtId="0" fontId="2" fillId="2" borderId="10" xfId="0" applyFont="1" applyFill="1" applyBorder="1" applyAlignment="1">
      <alignment horizontal="center" vertical="top" wrapText="1"/>
    </xf>
    <xf numFmtId="0" fontId="2" fillId="2" borderId="10" xfId="0" applyFont="1" applyFill="1" applyBorder="1" applyAlignment="1">
      <alignment horizontal="center" vertical="center" wrapText="1"/>
    </xf>
    <xf numFmtId="0" fontId="0" fillId="2" borderId="10" xfId="0" applyFont="1" applyFill="1" applyBorder="1" applyAlignment="1">
      <alignment horizontal="left" vertical="center"/>
    </xf>
    <xf numFmtId="0" fontId="0" fillId="2" borderId="10" xfId="0" applyFont="1" applyFill="1" applyBorder="1" applyAlignment="1">
      <alignment horizontal="right" vertical="center"/>
    </xf>
    <xf numFmtId="0" fontId="0" fillId="2" borderId="0" xfId="0" applyFont="1" applyFill="1" applyAlignment="1">
      <alignment horizontal="left" vertical="center"/>
    </xf>
    <xf numFmtId="0" fontId="0" fillId="2" borderId="1" xfId="0" applyFont="1" applyFill="1" applyBorder="1" applyAlignment="1">
      <alignment horizontal="left" vertical="center"/>
    </xf>
    <xf numFmtId="0" fontId="0" fillId="2" borderId="2" xfId="0" applyFont="1" applyFill="1" applyBorder="1" applyAlignment="1">
      <alignment horizontal="right" vertical="center"/>
    </xf>
    <xf numFmtId="0" fontId="0" fillId="2" borderId="3" xfId="0" applyFont="1" applyFill="1" applyBorder="1" applyAlignment="1">
      <alignment horizontal="right" vertical="center"/>
    </xf>
    <xf numFmtId="0" fontId="0" fillId="2" borderId="0" xfId="0" applyFont="1" applyFill="1"/>
    <xf numFmtId="0" fontId="0" fillId="2" borderId="0" xfId="0" applyFont="1" applyFill="1" applyAlignment="1">
      <alignment horizontal="left"/>
    </xf>
    <xf numFmtId="0" fontId="0" fillId="2" borderId="0" xfId="0" applyFont="1" applyFill="1" applyAlignment="1">
      <alignment horizontal="center"/>
    </xf>
    <xf numFmtId="0" fontId="14" fillId="2" borderId="0" xfId="1" applyFont="1" applyFill="1"/>
    <xf numFmtId="0" fontId="24" fillId="2" borderId="0" xfId="1" applyFont="1" applyFill="1" applyBorder="1" applyAlignment="1">
      <alignment horizontal="center" vertical="center"/>
    </xf>
    <xf numFmtId="0" fontId="14" fillId="2" borderId="0" xfId="1" applyFont="1" applyFill="1" applyBorder="1"/>
    <xf numFmtId="0" fontId="11" fillId="2" borderId="0" xfId="1" applyFont="1" applyFill="1" applyBorder="1" applyAlignment="1">
      <alignment horizontal="center" vertical="top"/>
    </xf>
    <xf numFmtId="0" fontId="11" fillId="2" borderId="0" xfId="1" applyFont="1" applyFill="1" applyBorder="1" applyAlignment="1">
      <alignment horizontal="center" vertical="center"/>
    </xf>
    <xf numFmtId="0" fontId="10" fillId="2" borderId="0" xfId="1" applyFont="1" applyFill="1" applyBorder="1" applyAlignment="1">
      <alignment horizontal="center" vertical="top"/>
    </xf>
    <xf numFmtId="0" fontId="26" fillId="2" borderId="0" xfId="1" applyFont="1" applyFill="1" applyBorder="1" applyAlignment="1">
      <alignment vertical="center"/>
    </xf>
    <xf numFmtId="0" fontId="10" fillId="2" borderId="10" xfId="1" applyFont="1" applyFill="1" applyBorder="1" applyAlignment="1">
      <alignment horizontal="left" vertical="center" wrapText="1"/>
    </xf>
    <xf numFmtId="0" fontId="25" fillId="2" borderId="6" xfId="1" applyFont="1" applyFill="1" applyBorder="1" applyAlignment="1">
      <alignment vertical="top" wrapText="1"/>
    </xf>
    <xf numFmtId="0" fontId="6" fillId="2" borderId="0" xfId="1" applyFont="1" applyFill="1" applyAlignment="1">
      <alignment vertical="top" wrapText="1"/>
    </xf>
    <xf numFmtId="0" fontId="18" fillId="2" borderId="14" xfId="1" applyFont="1" applyFill="1" applyBorder="1" applyAlignment="1">
      <alignment horizontal="center" vertical="center" wrapText="1"/>
    </xf>
    <xf numFmtId="0" fontId="6" fillId="2" borderId="3" xfId="1" applyFont="1" applyFill="1" applyBorder="1" applyAlignment="1">
      <alignment vertical="center" wrapText="1"/>
    </xf>
    <xf numFmtId="0" fontId="18" fillId="2" borderId="3" xfId="1" applyFont="1" applyFill="1" applyBorder="1" applyAlignment="1">
      <alignment horizontal="left" vertical="center" wrapText="1"/>
    </xf>
    <xf numFmtId="0" fontId="18" fillId="2" borderId="10" xfId="1" applyFont="1" applyFill="1" applyBorder="1" applyAlignment="1">
      <alignment horizontal="left" vertical="center" wrapText="1"/>
    </xf>
    <xf numFmtId="2" fontId="18" fillId="2" borderId="10" xfId="1" applyNumberFormat="1" applyFont="1" applyFill="1" applyBorder="1" applyAlignment="1">
      <alignment horizontal="right" vertical="center" wrapText="1"/>
    </xf>
    <xf numFmtId="0" fontId="6" fillId="2" borderId="10" xfId="1" applyFont="1" applyFill="1" applyBorder="1" applyAlignment="1">
      <alignment vertical="center"/>
    </xf>
    <xf numFmtId="0" fontId="6" fillId="2" borderId="10" xfId="1" applyFont="1" applyFill="1" applyBorder="1" applyAlignment="1">
      <alignment horizontal="left" vertical="center"/>
    </xf>
    <xf numFmtId="0" fontId="28" fillId="2" borderId="3" xfId="1" applyFont="1" applyFill="1" applyBorder="1" applyAlignment="1">
      <alignment vertical="center"/>
    </xf>
    <xf numFmtId="0" fontId="18" fillId="2" borderId="9" xfId="1" applyFont="1" applyFill="1" applyBorder="1" applyAlignment="1">
      <alignment horizontal="left" vertical="center" wrapText="1"/>
    </xf>
    <xf numFmtId="0" fontId="28" fillId="2" borderId="9" xfId="1" applyFont="1" applyFill="1" applyBorder="1" applyAlignment="1">
      <alignment vertical="center"/>
    </xf>
    <xf numFmtId="0" fontId="18" fillId="2" borderId="9" xfId="1" applyFont="1" applyFill="1" applyBorder="1" applyAlignment="1">
      <alignment horizontal="left" vertical="center"/>
    </xf>
    <xf numFmtId="2" fontId="18" fillId="2" borderId="10" xfId="1" applyNumberFormat="1" applyFont="1" applyFill="1" applyBorder="1" applyAlignment="1">
      <alignment horizontal="left" vertical="center" wrapText="1"/>
    </xf>
    <xf numFmtId="0" fontId="18" fillId="2" borderId="7" xfId="1" applyFont="1" applyFill="1" applyBorder="1" applyAlignment="1">
      <alignment horizontal="center" vertical="center" wrapText="1"/>
    </xf>
    <xf numFmtId="0" fontId="6" fillId="2" borderId="9" xfId="1" applyFont="1" applyFill="1" applyBorder="1" applyAlignment="1">
      <alignment vertical="center" wrapText="1"/>
    </xf>
    <xf numFmtId="0" fontId="6" fillId="2" borderId="9" xfId="1" applyFont="1" applyFill="1" applyBorder="1" applyAlignment="1">
      <alignment vertical="center"/>
    </xf>
    <xf numFmtId="0" fontId="6" fillId="2" borderId="10" xfId="1" applyFont="1" applyFill="1" applyBorder="1" applyAlignment="1">
      <alignment vertical="center" wrapText="1"/>
    </xf>
    <xf numFmtId="0" fontId="6" fillId="2" borderId="10" xfId="1" applyFont="1" applyFill="1" applyBorder="1" applyAlignment="1">
      <alignment horizontal="right" vertical="center" wrapText="1"/>
    </xf>
    <xf numFmtId="0" fontId="6" fillId="2" borderId="9" xfId="1" applyFont="1" applyFill="1" applyBorder="1" applyAlignment="1">
      <alignment horizontal="left" vertical="center"/>
    </xf>
    <xf numFmtId="0" fontId="10" fillId="2" borderId="8" xfId="1" applyFont="1" applyFill="1" applyBorder="1" applyAlignment="1">
      <alignment horizontal="center" vertical="center"/>
    </xf>
    <xf numFmtId="0" fontId="19" fillId="2" borderId="6" xfId="1" applyFont="1" applyFill="1" applyBorder="1" applyAlignment="1">
      <alignment horizontal="right" vertical="center" wrapText="1"/>
    </xf>
    <xf numFmtId="0" fontId="10" fillId="2" borderId="6" xfId="1" applyFont="1" applyFill="1" applyBorder="1" applyAlignment="1">
      <alignment horizontal="center" vertical="center"/>
    </xf>
    <xf numFmtId="0" fontId="10" fillId="2" borderId="10" xfId="1" applyFont="1" applyFill="1" applyBorder="1" applyAlignment="1">
      <alignment horizontal="center" vertical="center"/>
    </xf>
    <xf numFmtId="2" fontId="10" fillId="2" borderId="10" xfId="1" applyNumberFormat="1" applyFont="1" applyFill="1" applyBorder="1" applyAlignment="1">
      <alignment horizontal="right" vertical="center"/>
    </xf>
    <xf numFmtId="2" fontId="19" fillId="2" borderId="10" xfId="1" applyNumberFormat="1" applyFont="1" applyFill="1" applyBorder="1" applyAlignment="1">
      <alignment horizontal="right" vertical="center" wrapText="1"/>
    </xf>
    <xf numFmtId="0" fontId="10" fillId="2" borderId="10" xfId="1" applyFont="1" applyFill="1" applyBorder="1" applyAlignment="1">
      <alignment vertical="center"/>
    </xf>
    <xf numFmtId="0" fontId="10" fillId="2" borderId="10" xfId="1" applyFont="1" applyFill="1" applyBorder="1" applyAlignment="1">
      <alignment horizontal="left" vertical="center"/>
    </xf>
    <xf numFmtId="0" fontId="25" fillId="2" borderId="6" xfId="1" applyFont="1" applyFill="1" applyBorder="1" applyAlignment="1">
      <alignment vertical="center"/>
    </xf>
    <xf numFmtId="0" fontId="15" fillId="2" borderId="0" xfId="1" applyFont="1" applyFill="1"/>
    <xf numFmtId="0" fontId="6" fillId="2" borderId="0" xfId="1" applyFont="1" applyFill="1" applyAlignment="1">
      <alignment vertical="center"/>
    </xf>
    <xf numFmtId="0" fontId="6" fillId="2" borderId="0" xfId="1" applyFont="1" applyFill="1" applyAlignment="1">
      <alignment horizontal="left" vertical="center"/>
    </xf>
    <xf numFmtId="0" fontId="28" fillId="2" borderId="0" xfId="1" applyFont="1" applyFill="1" applyAlignment="1">
      <alignment vertical="center"/>
    </xf>
    <xf numFmtId="0" fontId="13" fillId="2" borderId="0" xfId="1" applyFont="1" applyFill="1" applyBorder="1" applyAlignment="1">
      <alignment horizontal="left" vertical="center" wrapText="1"/>
    </xf>
    <xf numFmtId="0" fontId="6" fillId="2" borderId="0" xfId="1" applyFont="1" applyFill="1" applyBorder="1" applyAlignment="1">
      <alignment horizontal="left" vertical="center" wrapText="1"/>
    </xf>
    <xf numFmtId="0" fontId="14" fillId="2" borderId="0" xfId="1" applyFont="1" applyFill="1" applyBorder="1" applyAlignment="1">
      <alignment horizontal="center"/>
    </xf>
    <xf numFmtId="0" fontId="26" fillId="2" borderId="0" xfId="1" applyFont="1" applyFill="1" applyBorder="1" applyAlignment="1">
      <alignment horizontal="left" vertical="center"/>
    </xf>
    <xf numFmtId="0" fontId="26" fillId="2" borderId="0" xfId="1" applyFont="1" applyFill="1" applyAlignment="1">
      <alignment vertical="center"/>
    </xf>
    <xf numFmtId="2" fontId="14" fillId="2" borderId="0" xfId="1" applyNumberFormat="1" applyFont="1" applyFill="1" applyBorder="1"/>
    <xf numFmtId="2" fontId="26" fillId="2" borderId="0" xfId="1" applyNumberFormat="1" applyFont="1" applyFill="1" applyBorder="1"/>
    <xf numFmtId="0" fontId="14" fillId="2" borderId="0" xfId="1" applyFont="1" applyFill="1" applyBorder="1" applyAlignment="1">
      <alignment vertical="center"/>
    </xf>
    <xf numFmtId="0" fontId="14" fillId="2" borderId="0" xfId="1" applyFont="1" applyFill="1" applyBorder="1" applyAlignment="1">
      <alignment horizontal="left" vertical="center"/>
    </xf>
    <xf numFmtId="0" fontId="17" fillId="2" borderId="0" xfId="1" applyFont="1" applyFill="1" applyBorder="1" applyAlignment="1">
      <alignment horizontal="center" vertical="center" wrapText="1"/>
    </xf>
    <xf numFmtId="0" fontId="17" fillId="2" borderId="0" xfId="1" applyFont="1" applyFill="1" applyBorder="1" applyAlignment="1">
      <alignment horizontal="left" vertical="center" wrapText="1"/>
    </xf>
    <xf numFmtId="2" fontId="17" fillId="2" borderId="0" xfId="1" applyNumberFormat="1" applyFont="1" applyFill="1" applyBorder="1" applyAlignment="1">
      <alignment horizontal="right" vertical="center" wrapText="1"/>
    </xf>
    <xf numFmtId="0" fontId="10" fillId="2" borderId="0" xfId="1" applyFont="1" applyFill="1" applyBorder="1" applyAlignment="1">
      <alignment horizontal="center" vertical="center"/>
    </xf>
    <xf numFmtId="0" fontId="15" fillId="2" borderId="0" xfId="1" applyFont="1" applyFill="1" applyBorder="1" applyAlignment="1">
      <alignment horizontal="center" vertical="center"/>
    </xf>
    <xf numFmtId="0" fontId="15" fillId="2" borderId="0" xfId="1" applyFont="1" applyFill="1" applyBorder="1" applyAlignment="1">
      <alignment horizontal="center" vertical="center" wrapText="1"/>
    </xf>
    <xf numFmtId="0" fontId="14" fillId="2" borderId="0" xfId="1" applyFont="1" applyFill="1" applyBorder="1" applyAlignment="1">
      <alignment horizontal="left" vertical="center" wrapText="1"/>
    </xf>
    <xf numFmtId="0" fontId="14" fillId="2" borderId="0" xfId="1" applyFont="1" applyFill="1" applyBorder="1" applyAlignment="1">
      <alignment vertical="top" wrapText="1"/>
    </xf>
    <xf numFmtId="0" fontId="14" fillId="2" borderId="0" xfId="1" applyFont="1" applyFill="1" applyAlignment="1">
      <alignment vertical="top" wrapText="1"/>
    </xf>
    <xf numFmtId="0" fontId="14" fillId="2" borderId="0" xfId="1" applyFont="1" applyFill="1" applyAlignment="1">
      <alignment horizontal="center"/>
    </xf>
    <xf numFmtId="0" fontId="14" fillId="2" borderId="0" xfId="1" applyFont="1" applyFill="1" applyAlignment="1">
      <alignment vertical="center"/>
    </xf>
    <xf numFmtId="0" fontId="14" fillId="2" borderId="0" xfId="1" applyFont="1" applyFill="1" applyAlignment="1">
      <alignment horizontal="left" vertical="center"/>
    </xf>
    <xf numFmtId="0" fontId="0" fillId="2" borderId="0" xfId="0" applyFont="1" applyFill="1" applyBorder="1"/>
    <xf numFmtId="0" fontId="22" fillId="2" borderId="0" xfId="0" applyFont="1" applyFill="1"/>
    <xf numFmtId="0" fontId="12" fillId="2" borderId="0" xfId="0" applyFont="1" applyFill="1"/>
    <xf numFmtId="0" fontId="12" fillId="2" borderId="0" xfId="0" applyFont="1" applyFill="1" applyAlignment="1">
      <alignment vertical="center"/>
    </xf>
    <xf numFmtId="0" fontId="2" fillId="2" borderId="14" xfId="0" applyFont="1" applyFill="1" applyBorder="1" applyAlignment="1">
      <alignment horizontal="center"/>
    </xf>
    <xf numFmtId="0" fontId="2" fillId="2" borderId="11" xfId="0" applyFont="1" applyFill="1" applyBorder="1" applyAlignment="1">
      <alignment vertical="center" wrapText="1"/>
    </xf>
    <xf numFmtId="0" fontId="2" fillId="2" borderId="12" xfId="0" applyFont="1" applyFill="1" applyBorder="1" applyAlignment="1">
      <alignment vertical="center"/>
    </xf>
    <xf numFmtId="0" fontId="10" fillId="2" borderId="13" xfId="0" applyFont="1" applyFill="1" applyBorder="1" applyAlignment="1">
      <alignment horizontal="left" vertical="center" wrapText="1"/>
    </xf>
    <xf numFmtId="0" fontId="0" fillId="2" borderId="8" xfId="0" applyFont="1" applyFill="1" applyBorder="1" applyAlignment="1">
      <alignment vertical="center"/>
    </xf>
    <xf numFmtId="0" fontId="0" fillId="2" borderId="8" xfId="0" applyFont="1" applyFill="1" applyBorder="1" applyAlignment="1">
      <alignment horizontal="right" vertical="center"/>
    </xf>
    <xf numFmtId="0" fontId="0" fillId="2" borderId="0" xfId="0" applyFill="1" applyAlignment="1">
      <alignment vertical="center"/>
    </xf>
    <xf numFmtId="0" fontId="0" fillId="2" borderId="10" xfId="0" applyFont="1" applyFill="1" applyBorder="1" applyAlignment="1">
      <alignment vertical="center"/>
    </xf>
    <xf numFmtId="0" fontId="10" fillId="2" borderId="14" xfId="0" applyFont="1" applyFill="1" applyBorder="1" applyAlignment="1">
      <alignment vertical="center"/>
    </xf>
    <xf numFmtId="0" fontId="2" fillId="2" borderId="14" xfId="0" applyFont="1" applyFill="1" applyBorder="1" applyAlignment="1">
      <alignment horizontal="right" vertical="center"/>
    </xf>
    <xf numFmtId="0" fontId="2" fillId="2" borderId="11" xfId="0" applyFont="1" applyFill="1" applyBorder="1" applyAlignment="1">
      <alignment vertical="top" wrapText="1"/>
    </xf>
    <xf numFmtId="0" fontId="2" fillId="2" borderId="12" xfId="0" applyFont="1" applyFill="1" applyBorder="1" applyAlignment="1">
      <alignment horizontal="right" vertical="top" wrapText="1"/>
    </xf>
    <xf numFmtId="0" fontId="10" fillId="2" borderId="13" xfId="0" applyFont="1" applyFill="1" applyBorder="1" applyAlignment="1">
      <alignment horizontal="left" vertical="top" wrapText="1"/>
    </xf>
    <xf numFmtId="0" fontId="6" fillId="2" borderId="10" xfId="0" applyFont="1" applyFill="1" applyBorder="1" applyAlignment="1">
      <alignment vertical="center"/>
    </xf>
    <xf numFmtId="0" fontId="2" fillId="2" borderId="12" xfId="0" applyFont="1" applyFill="1" applyBorder="1" applyAlignment="1">
      <alignment horizontal="right" vertical="center" wrapText="1"/>
    </xf>
    <xf numFmtId="0" fontId="10" fillId="2" borderId="13" xfId="0" applyFont="1" applyFill="1" applyBorder="1" applyAlignment="1">
      <alignment horizontal="center" vertical="center"/>
    </xf>
    <xf numFmtId="0" fontId="6" fillId="2" borderId="8" xfId="0" applyFont="1" applyFill="1" applyBorder="1" applyAlignment="1">
      <alignment vertical="center"/>
    </xf>
    <xf numFmtId="0" fontId="10" fillId="2" borderId="8" xfId="0" applyFont="1" applyFill="1" applyBorder="1" applyAlignment="1">
      <alignment horizontal="right" vertical="center"/>
    </xf>
    <xf numFmtId="0" fontId="6" fillId="2" borderId="10" xfId="0" applyFont="1" applyFill="1" applyBorder="1" applyAlignment="1">
      <alignment horizontal="right" vertical="center"/>
    </xf>
    <xf numFmtId="0" fontId="10" fillId="2" borderId="10" xfId="0" applyFont="1" applyFill="1" applyBorder="1" applyAlignment="1">
      <alignment vertical="center"/>
    </xf>
    <xf numFmtId="0" fontId="2" fillId="2" borderId="10" xfId="0" applyFont="1" applyFill="1" applyBorder="1" applyAlignment="1">
      <alignment horizontal="right" vertical="center"/>
    </xf>
    <xf numFmtId="0" fontId="0" fillId="2" borderId="0" xfId="0" applyFont="1" applyFill="1" applyBorder="1" applyAlignment="1">
      <alignment horizontal="left" vertical="center"/>
    </xf>
    <xf numFmtId="0" fontId="5" fillId="2" borderId="0" xfId="0" applyFont="1" applyFill="1" applyAlignment="1">
      <alignment vertical="center"/>
    </xf>
    <xf numFmtId="0" fontId="2" fillId="2" borderId="10" xfId="0" applyFont="1" applyFill="1" applyBorder="1" applyAlignment="1">
      <alignment horizontal="center" vertical="center"/>
    </xf>
    <xf numFmtId="0" fontId="2" fillId="2" borderId="10" xfId="0" applyFont="1" applyFill="1" applyBorder="1" applyAlignment="1">
      <alignment horizontal="right" vertical="center" wrapText="1"/>
    </xf>
    <xf numFmtId="0" fontId="0" fillId="2" borderId="10" xfId="0" applyFont="1" applyFill="1" applyBorder="1" applyAlignment="1">
      <alignment vertical="center" wrapText="1"/>
    </xf>
    <xf numFmtId="0" fontId="2" fillId="2" borderId="10" xfId="0" applyFont="1" applyFill="1" applyBorder="1" applyAlignment="1">
      <alignment vertical="center"/>
    </xf>
    <xf numFmtId="0" fontId="0" fillId="2" borderId="2" xfId="0" applyFont="1" applyFill="1" applyBorder="1" applyAlignment="1"/>
    <xf numFmtId="0" fontId="0" fillId="2" borderId="0" xfId="0" applyFont="1" applyFill="1" applyBorder="1" applyAlignment="1"/>
    <xf numFmtId="0" fontId="0" fillId="2" borderId="0" xfId="0" applyFont="1" applyFill="1" applyAlignment="1">
      <alignment horizontal="right"/>
    </xf>
    <xf numFmtId="0" fontId="0" fillId="2" borderId="0" xfId="0" applyFont="1" applyFill="1" applyBorder="1" applyAlignment="1">
      <alignment horizontal="left"/>
    </xf>
    <xf numFmtId="0" fontId="14" fillId="2" borderId="0" xfId="1" applyFont="1" applyFill="1" applyAlignment="1">
      <alignment vertical="top"/>
    </xf>
    <xf numFmtId="0" fontId="10" fillId="2" borderId="10" xfId="1" applyFont="1" applyFill="1" applyBorder="1" applyAlignment="1">
      <alignment vertical="top"/>
    </xf>
    <xf numFmtId="0" fontId="10" fillId="2" borderId="2" xfId="1" applyFont="1" applyFill="1" applyBorder="1" applyAlignment="1">
      <alignment vertical="center"/>
    </xf>
    <xf numFmtId="0" fontId="6" fillId="2" borderId="2" xfId="1" applyFont="1" applyFill="1" applyBorder="1" applyAlignment="1">
      <alignment vertical="top" wrapText="1"/>
    </xf>
    <xf numFmtId="0" fontId="25" fillId="2" borderId="11" xfId="1" applyFont="1" applyFill="1" applyBorder="1" applyAlignment="1">
      <alignment vertical="top"/>
    </xf>
    <xf numFmtId="0" fontId="25" fillId="2" borderId="12" xfId="1" applyFont="1" applyFill="1" applyBorder="1" applyAlignment="1">
      <alignment vertical="top"/>
    </xf>
    <xf numFmtId="0" fontId="28" fillId="2" borderId="13" xfId="1" applyFont="1" applyFill="1" applyBorder="1" applyAlignment="1">
      <alignment vertical="top" wrapText="1"/>
    </xf>
    <xf numFmtId="0" fontId="6" fillId="2" borderId="15" xfId="1" applyFont="1" applyFill="1" applyBorder="1" applyAlignment="1">
      <alignment vertical="top" wrapText="1"/>
    </xf>
    <xf numFmtId="0" fontId="10" fillId="2" borderId="2" xfId="1" applyFont="1" applyFill="1" applyBorder="1" applyAlignment="1">
      <alignment vertical="top"/>
    </xf>
    <xf numFmtId="0" fontId="28" fillId="2" borderId="15" xfId="1" applyFont="1" applyFill="1" applyBorder="1" applyAlignment="1">
      <alignment vertical="top" wrapText="1"/>
    </xf>
    <xf numFmtId="0" fontId="28" fillId="2" borderId="0" xfId="1" applyFont="1" applyFill="1" applyBorder="1" applyAlignment="1">
      <alignment vertical="top" wrapText="1"/>
    </xf>
    <xf numFmtId="0" fontId="28" fillId="2" borderId="9" xfId="1" applyFont="1" applyFill="1" applyBorder="1" applyAlignment="1">
      <alignment vertical="top" wrapText="1"/>
    </xf>
    <xf numFmtId="0" fontId="10" fillId="2" borderId="0" xfId="1" applyFont="1" applyFill="1" applyBorder="1" applyAlignment="1">
      <alignment horizontal="left" vertical="top" wrapText="1"/>
    </xf>
    <xf numFmtId="0" fontId="25" fillId="2" borderId="0" xfId="1" applyFont="1" applyFill="1" applyBorder="1" applyAlignment="1">
      <alignment horizontal="left" vertical="top" wrapText="1"/>
    </xf>
    <xf numFmtId="0" fontId="25" fillId="2" borderId="9" xfId="1" applyFont="1" applyFill="1" applyBorder="1" applyAlignment="1">
      <alignment horizontal="left" vertical="top" wrapText="1"/>
    </xf>
    <xf numFmtId="0" fontId="6" fillId="2" borderId="0" xfId="1" applyFont="1" applyFill="1" applyBorder="1" applyAlignment="1">
      <alignment horizontal="left" vertical="top"/>
    </xf>
    <xf numFmtId="0" fontId="6" fillId="2" borderId="1" xfId="1" applyFont="1" applyFill="1" applyBorder="1" applyAlignment="1">
      <alignment vertical="top" wrapText="1"/>
    </xf>
    <xf numFmtId="0" fontId="10" fillId="2" borderId="2" xfId="1" applyFont="1" applyFill="1" applyBorder="1" applyAlignment="1">
      <alignment horizontal="left" vertical="top" wrapText="1"/>
    </xf>
    <xf numFmtId="0" fontId="28" fillId="2" borderId="1" xfId="1" applyFont="1" applyFill="1" applyBorder="1" applyAlignment="1">
      <alignment vertical="top" wrapText="1"/>
    </xf>
    <xf numFmtId="0" fontId="25" fillId="2" borderId="2" xfId="1" applyFont="1" applyFill="1" applyBorder="1" applyAlignment="1">
      <alignment horizontal="left" vertical="top" wrapText="1"/>
    </xf>
    <xf numFmtId="0" fontId="25" fillId="2" borderId="3" xfId="1" applyFont="1" applyFill="1" applyBorder="1" applyAlignment="1">
      <alignment horizontal="left" vertical="top" wrapText="1"/>
    </xf>
    <xf numFmtId="0" fontId="6" fillId="2" borderId="0" xfId="1" applyFont="1" applyFill="1" applyBorder="1" applyAlignment="1">
      <alignment vertical="top" wrapText="1"/>
    </xf>
    <xf numFmtId="0" fontId="6" fillId="2" borderId="15" xfId="1" applyFont="1" applyFill="1" applyBorder="1" applyAlignment="1">
      <alignment horizontal="center" vertical="top"/>
    </xf>
    <xf numFmtId="0" fontId="6" fillId="2" borderId="0" xfId="1" applyFont="1" applyFill="1" applyBorder="1" applyAlignment="1">
      <alignment vertical="top"/>
    </xf>
    <xf numFmtId="0" fontId="28" fillId="2" borderId="15" xfId="1" applyFont="1" applyFill="1" applyBorder="1" applyAlignment="1">
      <alignment horizontal="center" vertical="top"/>
    </xf>
    <xf numFmtId="0" fontId="28" fillId="2" borderId="0" xfId="1" applyFont="1" applyFill="1" applyBorder="1" applyAlignment="1">
      <alignment vertical="top"/>
    </xf>
    <xf numFmtId="0" fontId="6" fillId="2" borderId="4" xfId="1" applyFont="1" applyFill="1" applyBorder="1" applyAlignment="1">
      <alignment horizontal="center" vertical="top"/>
    </xf>
    <xf numFmtId="0" fontId="6" fillId="2" borderId="5" xfId="1" applyFont="1" applyFill="1" applyBorder="1" applyAlignment="1">
      <alignment vertical="top"/>
    </xf>
    <xf numFmtId="0" fontId="6" fillId="2" borderId="5" xfId="1" applyFont="1" applyFill="1" applyBorder="1" applyAlignment="1">
      <alignment vertical="top" wrapText="1"/>
    </xf>
    <xf numFmtId="0" fontId="28" fillId="2" borderId="4" xfId="1" applyFont="1" applyFill="1" applyBorder="1" applyAlignment="1">
      <alignment horizontal="center" vertical="top"/>
    </xf>
    <xf numFmtId="0" fontId="28" fillId="2" borderId="5" xfId="1" applyFont="1" applyFill="1" applyBorder="1" applyAlignment="1">
      <alignment vertical="top"/>
    </xf>
    <xf numFmtId="0" fontId="28" fillId="2" borderId="6" xfId="1" applyFont="1" applyFill="1" applyBorder="1" applyAlignment="1">
      <alignment vertical="top" wrapText="1"/>
    </xf>
    <xf numFmtId="0" fontId="6" fillId="2" borderId="11" xfId="1" applyFont="1" applyFill="1" applyBorder="1" applyAlignment="1">
      <alignment vertical="top"/>
    </xf>
    <xf numFmtId="0" fontId="6" fillId="2" borderId="12" xfId="1" applyFont="1" applyFill="1" applyBorder="1" applyAlignment="1">
      <alignment vertical="top"/>
    </xf>
    <xf numFmtId="0" fontId="6" fillId="2" borderId="12" xfId="1" applyFont="1" applyFill="1" applyBorder="1" applyAlignment="1">
      <alignment vertical="top" wrapText="1"/>
    </xf>
    <xf numFmtId="0" fontId="6" fillId="2" borderId="13" xfId="1" applyFont="1" applyFill="1" applyBorder="1" applyAlignment="1">
      <alignment vertical="top" wrapText="1"/>
    </xf>
    <xf numFmtId="0" fontId="6" fillId="2" borderId="15" xfId="1" applyFont="1" applyFill="1" applyBorder="1" applyAlignment="1">
      <alignment vertical="top"/>
    </xf>
    <xf numFmtId="0" fontId="6" fillId="2" borderId="9" xfId="1" applyFont="1" applyFill="1" applyBorder="1" applyAlignment="1">
      <alignment vertical="top" wrapText="1"/>
    </xf>
    <xf numFmtId="0" fontId="10" fillId="2" borderId="9" xfId="1" applyFont="1" applyFill="1" applyBorder="1" applyAlignment="1">
      <alignment horizontal="left" vertical="top" wrapText="1"/>
    </xf>
    <xf numFmtId="0" fontId="6" fillId="2" borderId="4" xfId="1" applyFont="1" applyFill="1" applyBorder="1" applyAlignment="1">
      <alignment vertical="top"/>
    </xf>
    <xf numFmtId="0" fontId="28" fillId="2" borderId="0" xfId="1" applyFont="1" applyFill="1" applyBorder="1" applyAlignment="1">
      <alignment horizontal="center" vertical="top"/>
    </xf>
    <xf numFmtId="0" fontId="6" fillId="2" borderId="6" xfId="1" applyFont="1" applyFill="1" applyBorder="1" applyAlignment="1">
      <alignment vertical="top"/>
    </xf>
    <xf numFmtId="0" fontId="28" fillId="2" borderId="5" xfId="1" applyFont="1" applyFill="1" applyBorder="1" applyAlignment="1">
      <alignment horizontal="center" vertical="top"/>
    </xf>
    <xf numFmtId="0" fontId="10" fillId="2" borderId="0" xfId="1" applyFont="1" applyFill="1" applyBorder="1" applyAlignment="1">
      <alignment vertical="top"/>
    </xf>
    <xf numFmtId="0" fontId="6" fillId="2" borderId="9" xfId="1" applyFont="1" applyFill="1" applyBorder="1" applyAlignment="1">
      <alignment vertical="top"/>
    </xf>
    <xf numFmtId="0" fontId="25" fillId="2" borderId="0" xfId="1" applyFont="1" applyFill="1" applyBorder="1" applyAlignment="1">
      <alignment vertical="top"/>
    </xf>
    <xf numFmtId="0" fontId="6" fillId="2" borderId="4" xfId="1" applyFont="1" applyFill="1" applyBorder="1" applyAlignment="1">
      <alignment vertical="top" wrapText="1"/>
    </xf>
    <xf numFmtId="0" fontId="6" fillId="2" borderId="5" xfId="1" applyFont="1" applyFill="1" applyBorder="1" applyAlignment="1">
      <alignment horizontal="left" vertical="top" wrapText="1"/>
    </xf>
    <xf numFmtId="0" fontId="28" fillId="2" borderId="4" xfId="1" applyFont="1" applyFill="1" applyBorder="1" applyAlignment="1">
      <alignment vertical="top" wrapText="1"/>
    </xf>
    <xf numFmtId="0" fontId="6" fillId="2" borderId="2" xfId="1" applyFont="1" applyFill="1" applyBorder="1" applyAlignment="1">
      <alignment vertical="top"/>
    </xf>
    <xf numFmtId="0" fontId="6" fillId="2" borderId="3" xfId="1" applyFont="1" applyFill="1" applyBorder="1" applyAlignment="1">
      <alignment vertical="top"/>
    </xf>
    <xf numFmtId="0" fontId="6" fillId="2" borderId="1" xfId="1" applyFont="1" applyFill="1" applyBorder="1" applyAlignment="1">
      <alignment horizontal="center" vertical="top"/>
    </xf>
    <xf numFmtId="0" fontId="28" fillId="2" borderId="1" xfId="1" applyFont="1" applyFill="1" applyBorder="1" applyAlignment="1">
      <alignment horizontal="center" vertical="top"/>
    </xf>
    <xf numFmtId="0" fontId="28" fillId="2" borderId="2" xfId="1" applyFont="1" applyFill="1" applyBorder="1" applyAlignment="1">
      <alignment vertical="top"/>
    </xf>
    <xf numFmtId="0" fontId="40" fillId="2" borderId="0" xfId="1" applyFont="1" applyFill="1" applyBorder="1"/>
    <xf numFmtId="0" fontId="40" fillId="2" borderId="0" xfId="1" applyFont="1" applyFill="1" applyBorder="1" applyAlignment="1">
      <alignment horizontal="left" vertical="top" wrapText="1"/>
    </xf>
    <xf numFmtId="0" fontId="14" fillId="2" borderId="0" xfId="1" applyFont="1" applyFill="1" applyAlignment="1">
      <alignment horizontal="left" vertical="top"/>
    </xf>
    <xf numFmtId="0" fontId="29" fillId="2" borderId="0" xfId="0" applyFont="1" applyFill="1" applyBorder="1"/>
    <xf numFmtId="0" fontId="1" fillId="2" borderId="0" xfId="0" applyFont="1" applyFill="1" applyBorder="1"/>
    <xf numFmtId="0" fontId="1" fillId="2" borderId="0" xfId="0" applyFont="1" applyFill="1"/>
    <xf numFmtId="0" fontId="10" fillId="2" borderId="14" xfId="1" applyFont="1" applyFill="1" applyBorder="1" applyAlignment="1">
      <alignment horizontal="center" vertical="center" wrapText="1"/>
    </xf>
    <xf numFmtId="0" fontId="10" fillId="2" borderId="15" xfId="1" applyFont="1" applyFill="1" applyBorder="1" applyAlignment="1">
      <alignment horizontal="center" vertical="center"/>
    </xf>
    <xf numFmtId="0" fontId="29" fillId="2" borderId="0" xfId="0" applyFont="1" applyFill="1" applyBorder="1" applyAlignment="1">
      <alignment vertical="center"/>
    </xf>
    <xf numFmtId="0" fontId="1" fillId="2" borderId="0" xfId="0" applyFont="1" applyFill="1" applyBorder="1" applyAlignment="1">
      <alignment vertical="center"/>
    </xf>
    <xf numFmtId="0" fontId="1" fillId="2" borderId="0" xfId="0" applyFont="1" applyFill="1" applyAlignment="1">
      <alignment vertical="center"/>
    </xf>
    <xf numFmtId="0" fontId="10" fillId="2" borderId="8" xfId="1" applyFont="1" applyFill="1" applyBorder="1" applyAlignment="1">
      <alignment horizontal="center" vertical="top" wrapText="1"/>
    </xf>
    <xf numFmtId="0" fontId="10" fillId="2" borderId="4" xfId="1" applyFont="1" applyFill="1" applyBorder="1" applyAlignment="1">
      <alignment horizontal="center" vertical="center"/>
    </xf>
    <xf numFmtId="0" fontId="10" fillId="2" borderId="10" xfId="1" applyFont="1" applyFill="1" applyBorder="1" applyAlignment="1">
      <alignment horizontal="center" vertical="center" wrapText="1"/>
    </xf>
    <xf numFmtId="0" fontId="29" fillId="2" borderId="0" xfId="0" applyFont="1" applyFill="1" applyAlignment="1">
      <alignment vertical="center"/>
    </xf>
    <xf numFmtId="0" fontId="6" fillId="2" borderId="7" xfId="1" applyFont="1" applyFill="1" applyBorder="1" applyAlignment="1">
      <alignment horizontal="center" vertical="center"/>
    </xf>
    <xf numFmtId="0" fontId="6" fillId="2" borderId="7" xfId="1" applyFont="1" applyFill="1" applyBorder="1" applyAlignment="1">
      <alignment vertical="center"/>
    </xf>
    <xf numFmtId="0" fontId="6" fillId="2" borderId="7" xfId="1" quotePrefix="1" applyFont="1" applyFill="1" applyBorder="1" applyAlignment="1">
      <alignment horizontal="right" vertical="center"/>
    </xf>
    <xf numFmtId="0" fontId="6" fillId="2" borderId="7" xfId="1" applyFont="1" applyFill="1" applyBorder="1" applyAlignment="1">
      <alignment horizontal="right" vertical="center"/>
    </xf>
    <xf numFmtId="0" fontId="6" fillId="2" borderId="9" xfId="1" applyFont="1" applyFill="1" applyBorder="1" applyAlignment="1">
      <alignment horizontal="right" vertical="center"/>
    </xf>
    <xf numFmtId="0" fontId="29" fillId="2" borderId="0" xfId="0" applyFont="1" applyFill="1"/>
    <xf numFmtId="0" fontId="6" fillId="2" borderId="7" xfId="1" applyFont="1" applyFill="1" applyBorder="1" applyAlignment="1">
      <alignment vertical="center" wrapText="1"/>
    </xf>
    <xf numFmtId="0" fontId="6" fillId="2" borderId="8" xfId="1" applyFont="1" applyFill="1" applyBorder="1" applyAlignment="1">
      <alignment horizontal="center" vertical="center"/>
    </xf>
    <xf numFmtId="0" fontId="10" fillId="2" borderId="13" xfId="1" applyFont="1" applyFill="1" applyBorder="1" applyAlignment="1">
      <alignment horizontal="center" vertical="center"/>
    </xf>
    <xf numFmtId="0" fontId="10" fillId="2" borderId="14" xfId="1" applyFont="1" applyFill="1" applyBorder="1" applyAlignment="1">
      <alignment horizontal="right" vertical="center"/>
    </xf>
    <xf numFmtId="0" fontId="6" fillId="2" borderId="2" xfId="1" applyFont="1" applyFill="1" applyBorder="1" applyAlignment="1">
      <alignment horizontal="right"/>
    </xf>
    <xf numFmtId="0" fontId="6" fillId="2" borderId="0" xfId="1" applyFont="1" applyFill="1" applyBorder="1" applyAlignment="1">
      <alignment horizontal="right"/>
    </xf>
    <xf numFmtId="0" fontId="14" fillId="2" borderId="0" xfId="1" applyFont="1" applyFill="1" applyBorder="1" applyAlignment="1">
      <alignment horizontal="right"/>
    </xf>
    <xf numFmtId="0" fontId="2" fillId="2" borderId="11" xfId="0" applyFont="1" applyFill="1" applyBorder="1" applyAlignment="1">
      <alignment horizontal="center" vertical="center"/>
    </xf>
    <xf numFmtId="0" fontId="2" fillId="2" borderId="12" xfId="0" applyFont="1" applyFill="1" applyBorder="1" applyAlignment="1">
      <alignment horizontal="center" vertical="top" wrapText="1"/>
    </xf>
    <xf numFmtId="0" fontId="2" fillId="2" borderId="13" xfId="0" applyFont="1" applyFill="1" applyBorder="1" applyAlignment="1">
      <alignment horizontal="center" vertical="top" wrapText="1"/>
    </xf>
    <xf numFmtId="0" fontId="37" fillId="2" borderId="10" xfId="0" applyFont="1" applyFill="1" applyBorder="1" applyAlignment="1">
      <alignment horizontal="center" vertical="center"/>
    </xf>
    <xf numFmtId="0" fontId="38" fillId="2" borderId="10" xfId="0" applyFont="1" applyFill="1" applyBorder="1" applyAlignment="1">
      <alignment vertical="center"/>
    </xf>
    <xf numFmtId="0" fontId="37" fillId="2" borderId="10" xfId="0" applyFont="1" applyFill="1" applyBorder="1" applyAlignment="1">
      <alignment vertical="center"/>
    </xf>
    <xf numFmtId="0" fontId="0" fillId="2" borderId="0" xfId="0" applyFill="1"/>
    <xf numFmtId="0" fontId="6" fillId="2" borderId="8" xfId="0" applyFont="1" applyFill="1" applyBorder="1"/>
    <xf numFmtId="0" fontId="0" fillId="2" borderId="8" xfId="0" applyFont="1" applyFill="1" applyBorder="1" applyAlignment="1">
      <alignment horizontal="right"/>
    </xf>
    <xf numFmtId="0" fontId="0" fillId="2" borderId="10" xfId="0" applyFont="1" applyFill="1" applyBorder="1"/>
    <xf numFmtId="0" fontId="6" fillId="2" borderId="10" xfId="0" applyFont="1" applyFill="1" applyBorder="1"/>
    <xf numFmtId="0" fontId="0" fillId="2" borderId="10" xfId="0" applyFont="1" applyFill="1" applyBorder="1" applyAlignment="1">
      <alignment horizontal="right"/>
    </xf>
    <xf numFmtId="0" fontId="13" fillId="2" borderId="10" xfId="0" applyFont="1" applyFill="1" applyBorder="1" applyAlignment="1">
      <alignment horizontal="left"/>
    </xf>
    <xf numFmtId="0" fontId="13" fillId="2" borderId="10" xfId="0" applyFont="1" applyFill="1" applyBorder="1" applyAlignment="1">
      <alignment horizontal="right"/>
    </xf>
    <xf numFmtId="0" fontId="31" fillId="2" borderId="10" xfId="0" applyFont="1" applyFill="1" applyBorder="1" applyAlignment="1">
      <alignment horizontal="right"/>
    </xf>
    <xf numFmtId="0" fontId="31" fillId="2" borderId="10" xfId="0" applyFont="1" applyFill="1" applyBorder="1" applyAlignment="1">
      <alignment horizontal="left"/>
    </xf>
    <xf numFmtId="0" fontId="13" fillId="2" borderId="10" xfId="0" applyFont="1" applyFill="1" applyBorder="1"/>
    <xf numFmtId="0" fontId="0" fillId="2" borderId="10" xfId="0" applyFont="1" applyFill="1" applyBorder="1" applyAlignment="1">
      <alignment horizontal="right" wrapText="1"/>
    </xf>
    <xf numFmtId="0" fontId="2" fillId="2" borderId="10" xfId="0" applyFont="1" applyFill="1" applyBorder="1"/>
    <xf numFmtId="0" fontId="10" fillId="2" borderId="10" xfId="0" applyFont="1" applyFill="1" applyBorder="1"/>
    <xf numFmtId="0" fontId="10" fillId="2" borderId="10" xfId="0" applyFont="1" applyFill="1" applyBorder="1" applyAlignment="1">
      <alignment horizontal="right"/>
    </xf>
    <xf numFmtId="0" fontId="0" fillId="2" borderId="0" xfId="0" applyFill="1" applyBorder="1" applyAlignment="1">
      <alignment horizontal="left" wrapText="1"/>
    </xf>
    <xf numFmtId="0" fontId="8" fillId="2" borderId="0" xfId="3" applyFill="1"/>
    <xf numFmtId="0" fontId="0" fillId="2" borderId="0" xfId="0" applyFont="1" applyFill="1" applyAlignment="1"/>
    <xf numFmtId="0" fontId="8" fillId="2" borderId="0" xfId="3" applyFill="1" applyAlignment="1">
      <alignment horizontal="center" vertical="top"/>
    </xf>
    <xf numFmtId="0" fontId="2" fillId="2" borderId="10" xfId="0" applyFont="1" applyFill="1" applyBorder="1" applyAlignment="1">
      <alignment horizontal="left" vertical="center"/>
    </xf>
    <xf numFmtId="0" fontId="37" fillId="2" borderId="10" xfId="0" applyFont="1" applyFill="1" applyBorder="1" applyAlignment="1">
      <alignment horizontal="left" vertical="center"/>
    </xf>
    <xf numFmtId="0" fontId="0" fillId="2" borderId="0" xfId="0" applyFont="1" applyFill="1" applyBorder="1" applyAlignment="1">
      <alignment horizontal="center" vertical="center"/>
    </xf>
    <xf numFmtId="0" fontId="38" fillId="2" borderId="8" xfId="0" applyFont="1" applyFill="1" applyBorder="1" applyAlignment="1">
      <alignment vertical="center"/>
    </xf>
    <xf numFmtId="0" fontId="2" fillId="2" borderId="14" xfId="0" applyFont="1" applyFill="1" applyBorder="1" applyAlignment="1">
      <alignment vertical="center"/>
    </xf>
    <xf numFmtId="0" fontId="2" fillId="2" borderId="0" xfId="0" applyFont="1" applyFill="1" applyAlignment="1">
      <alignment vertical="center"/>
    </xf>
    <xf numFmtId="0" fontId="0" fillId="2" borderId="0" xfId="0" applyFill="1" applyBorder="1" applyAlignment="1">
      <alignment horizontal="left" vertical="center" wrapText="1"/>
    </xf>
    <xf numFmtId="0" fontId="0" fillId="2" borderId="0" xfId="0" applyFont="1" applyFill="1" applyBorder="1" applyAlignment="1">
      <alignment horizontal="left" vertical="center" wrapText="1"/>
    </xf>
    <xf numFmtId="0" fontId="4" fillId="2" borderId="0" xfId="0" applyFont="1" applyFill="1"/>
    <xf numFmtId="0" fontId="10" fillId="2" borderId="11" xfId="11" applyFont="1" applyFill="1" applyBorder="1" applyAlignment="1">
      <alignment horizontal="center" vertical="center" wrapText="1"/>
    </xf>
    <xf numFmtId="0" fontId="10" fillId="2" borderId="12" xfId="11" applyFont="1" applyFill="1" applyBorder="1" applyAlignment="1">
      <alignment horizontal="center" vertical="center" wrapText="1"/>
    </xf>
    <xf numFmtId="0" fontId="10" fillId="2" borderId="14" xfId="11" applyFont="1" applyFill="1" applyBorder="1" applyAlignment="1">
      <alignment horizontal="center" vertical="center" wrapText="1"/>
    </xf>
    <xf numFmtId="0" fontId="10" fillId="2" borderId="7" xfId="11" applyFont="1" applyFill="1" applyBorder="1" applyAlignment="1">
      <alignment horizontal="center" vertical="center" wrapText="1"/>
    </xf>
    <xf numFmtId="0" fontId="10" fillId="2" borderId="11" xfId="11" applyFont="1" applyFill="1" applyBorder="1" applyAlignment="1">
      <alignment horizontal="center" vertical="center"/>
    </xf>
    <xf numFmtId="0" fontId="10" fillId="2" borderId="12" xfId="11" applyFont="1" applyFill="1" applyBorder="1" applyAlignment="1">
      <alignment vertical="center"/>
    </xf>
    <xf numFmtId="1" fontId="6" fillId="2" borderId="12" xfId="11" quotePrefix="1" applyNumberFormat="1" applyFont="1" applyFill="1" applyBorder="1" applyAlignment="1">
      <alignment horizontal="right" vertical="center"/>
    </xf>
    <xf numFmtId="2" fontId="6" fillId="2" borderId="12" xfId="11" quotePrefix="1" applyNumberFormat="1" applyFont="1" applyFill="1" applyBorder="1" applyAlignment="1">
      <alignment horizontal="right" vertical="center"/>
    </xf>
    <xf numFmtId="0" fontId="6" fillId="2" borderId="12" xfId="11" applyFont="1" applyFill="1" applyBorder="1" applyAlignment="1">
      <alignment horizontal="right" vertical="center"/>
    </xf>
    <xf numFmtId="0" fontId="6" fillId="2" borderId="12" xfId="11" applyFont="1" applyFill="1" applyBorder="1" applyAlignment="1">
      <alignment vertical="center"/>
    </xf>
    <xf numFmtId="0" fontId="6" fillId="2" borderId="12" xfId="11" applyFont="1" applyFill="1" applyBorder="1" applyAlignment="1">
      <alignment vertical="center" wrapText="1"/>
    </xf>
    <xf numFmtId="0" fontId="1" fillId="2" borderId="12" xfId="0" applyFont="1" applyFill="1" applyBorder="1" applyAlignment="1">
      <alignment vertical="center"/>
    </xf>
    <xf numFmtId="0" fontId="10" fillId="2" borderId="13" xfId="11" applyFont="1" applyFill="1" applyBorder="1" applyAlignment="1">
      <alignment vertical="center"/>
    </xf>
    <xf numFmtId="0" fontId="4" fillId="2" borderId="0" xfId="0" applyFont="1" applyFill="1" applyAlignment="1">
      <alignment vertical="center"/>
    </xf>
    <xf numFmtId="49" fontId="6" fillId="2" borderId="8" xfId="11" applyNumberFormat="1" applyFont="1" applyFill="1" applyBorder="1" applyAlignment="1">
      <alignment horizontal="left" vertical="center" indent="3"/>
    </xf>
    <xf numFmtId="0" fontId="6" fillId="2" borderId="8" xfId="11" applyFont="1" applyFill="1" applyBorder="1" applyAlignment="1">
      <alignment vertical="center"/>
    </xf>
    <xf numFmtId="1" fontId="6" fillId="2" borderId="8" xfId="11" quotePrefix="1" applyNumberFormat="1" applyFont="1" applyFill="1" applyBorder="1" applyAlignment="1">
      <alignment horizontal="right" vertical="center"/>
    </xf>
    <xf numFmtId="2" fontId="6" fillId="2" borderId="8" xfId="11" applyNumberFormat="1" applyFont="1" applyFill="1" applyBorder="1" applyAlignment="1">
      <alignment horizontal="right" vertical="center"/>
    </xf>
    <xf numFmtId="0" fontId="6" fillId="2" borderId="8" xfId="11" applyFont="1" applyFill="1" applyBorder="1" applyAlignment="1">
      <alignment horizontal="right" vertical="center"/>
    </xf>
    <xf numFmtId="0" fontId="1" fillId="2" borderId="8" xfId="0" applyFont="1" applyFill="1" applyBorder="1" applyAlignment="1">
      <alignment vertical="center"/>
    </xf>
    <xf numFmtId="0" fontId="1" fillId="2" borderId="8" xfId="0" applyFont="1" applyFill="1" applyBorder="1" applyAlignment="1">
      <alignment horizontal="center" vertical="center"/>
    </xf>
    <xf numFmtId="0" fontId="6" fillId="2" borderId="14" xfId="11" applyFont="1" applyFill="1" applyBorder="1" applyAlignment="1">
      <alignment vertical="center"/>
    </xf>
    <xf numFmtId="1" fontId="6" fillId="2" borderId="14" xfId="11" quotePrefix="1" applyNumberFormat="1" applyFont="1" applyFill="1" applyBorder="1" applyAlignment="1">
      <alignment horizontal="right" vertical="center"/>
    </xf>
    <xf numFmtId="2" fontId="6" fillId="2" borderId="14" xfId="11" applyNumberFormat="1" applyFont="1" applyFill="1" applyBorder="1" applyAlignment="1">
      <alignment horizontal="right" vertical="center"/>
    </xf>
    <xf numFmtId="0" fontId="6" fillId="2" borderId="14" xfId="11" applyFont="1" applyFill="1" applyBorder="1" applyAlignment="1">
      <alignment horizontal="right" vertical="center"/>
    </xf>
    <xf numFmtId="0" fontId="1" fillId="2" borderId="14" xfId="0" applyFont="1" applyFill="1" applyBorder="1" applyAlignment="1">
      <alignment vertical="center"/>
    </xf>
    <xf numFmtId="0" fontId="1" fillId="2" borderId="14" xfId="0" applyFont="1" applyFill="1" applyBorder="1" applyAlignment="1">
      <alignment horizontal="center" vertical="center"/>
    </xf>
    <xf numFmtId="1" fontId="6" fillId="2" borderId="12" xfId="11" applyNumberFormat="1" applyFont="1" applyFill="1" applyBorder="1" applyAlignment="1">
      <alignment horizontal="right" vertical="center"/>
    </xf>
    <xf numFmtId="0" fontId="6" fillId="2" borderId="12" xfId="11" quotePrefix="1" applyFont="1" applyFill="1" applyBorder="1" applyAlignment="1">
      <alignment horizontal="right" vertical="center"/>
    </xf>
    <xf numFmtId="2" fontId="6" fillId="2" borderId="12" xfId="11" applyNumberFormat="1" applyFont="1" applyFill="1" applyBorder="1" applyAlignment="1">
      <alignment horizontal="right" vertical="center"/>
    </xf>
    <xf numFmtId="1" fontId="6" fillId="2" borderId="8" xfId="11" applyNumberFormat="1" applyFont="1" applyFill="1" applyBorder="1" applyAlignment="1">
      <alignment horizontal="right" vertical="center"/>
    </xf>
    <xf numFmtId="0" fontId="6" fillId="2" borderId="8" xfId="11" quotePrefix="1" applyFont="1" applyFill="1" applyBorder="1" applyAlignment="1">
      <alignment horizontal="right" vertical="center"/>
    </xf>
    <xf numFmtId="0" fontId="1" fillId="2" borderId="8" xfId="0" applyFont="1" applyFill="1" applyBorder="1" applyAlignment="1">
      <alignment horizontal="right" vertical="center"/>
    </xf>
    <xf numFmtId="1" fontId="6" fillId="2" borderId="14" xfId="11" applyNumberFormat="1" applyFont="1" applyFill="1" applyBorder="1" applyAlignment="1">
      <alignment horizontal="right" vertical="center"/>
    </xf>
    <xf numFmtId="0" fontId="6" fillId="2" borderId="14" xfId="11" quotePrefix="1" applyFont="1" applyFill="1" applyBorder="1" applyAlignment="1">
      <alignment horizontal="right" vertical="center"/>
    </xf>
    <xf numFmtId="0" fontId="6" fillId="2" borderId="10" xfId="11" applyFont="1" applyFill="1" applyBorder="1" applyAlignment="1">
      <alignment horizontal="right" vertical="center"/>
    </xf>
    <xf numFmtId="0" fontId="6" fillId="2" borderId="10" xfId="11" applyFont="1" applyFill="1" applyBorder="1" applyAlignment="1">
      <alignment vertical="center"/>
    </xf>
    <xf numFmtId="1" fontId="6" fillId="2" borderId="10" xfId="11" applyNumberFormat="1" applyFont="1" applyFill="1" applyBorder="1" applyAlignment="1">
      <alignment horizontal="right" vertical="center"/>
    </xf>
    <xf numFmtId="0" fontId="6" fillId="2" borderId="10" xfId="11" quotePrefix="1" applyFont="1" applyFill="1" applyBorder="1" applyAlignment="1">
      <alignment horizontal="right" vertical="center"/>
    </xf>
    <xf numFmtId="2" fontId="6" fillId="2" borderId="10" xfId="11" applyNumberFormat="1" applyFont="1" applyFill="1" applyBorder="1" applyAlignment="1">
      <alignment horizontal="right" vertical="center"/>
    </xf>
    <xf numFmtId="0" fontId="1" fillId="2" borderId="10" xfId="0" applyFont="1" applyFill="1" applyBorder="1" applyAlignment="1">
      <alignment vertical="center"/>
    </xf>
    <xf numFmtId="0" fontId="1" fillId="2" borderId="10" xfId="0" applyFont="1" applyFill="1" applyBorder="1" applyAlignment="1">
      <alignment horizontal="center" vertical="center"/>
    </xf>
    <xf numFmtId="0" fontId="6" fillId="2" borderId="14" xfId="11" applyFont="1" applyFill="1" applyBorder="1" applyAlignment="1">
      <alignment horizontal="center" vertical="center"/>
    </xf>
    <xf numFmtId="0" fontId="6" fillId="2" borderId="11" xfId="11" applyFont="1" applyFill="1" applyBorder="1" applyAlignment="1">
      <alignment horizontal="right" vertical="center"/>
    </xf>
    <xf numFmtId="0" fontId="6" fillId="2" borderId="13" xfId="11" applyFont="1" applyFill="1" applyBorder="1" applyAlignment="1">
      <alignment vertical="center"/>
    </xf>
    <xf numFmtId="1" fontId="6" fillId="2" borderId="10" xfId="11" quotePrefix="1" applyNumberFormat="1" applyFont="1" applyFill="1" applyBorder="1" applyAlignment="1">
      <alignment horizontal="right" vertical="center"/>
    </xf>
    <xf numFmtId="0" fontId="6" fillId="2" borderId="10" xfId="11" applyFont="1" applyFill="1" applyBorder="1" applyAlignment="1">
      <alignment horizontal="center" vertical="center" wrapText="1"/>
    </xf>
    <xf numFmtId="0" fontId="6" fillId="2" borderId="0" xfId="11" applyFont="1" applyFill="1" applyBorder="1" applyAlignment="1">
      <alignment vertical="center"/>
    </xf>
    <xf numFmtId="0" fontId="6" fillId="2" borderId="0" xfId="11" applyFont="1" applyFill="1" applyBorder="1" applyAlignment="1">
      <alignment horizontal="left" vertical="top" wrapText="1"/>
    </xf>
    <xf numFmtId="0" fontId="21" fillId="2" borderId="0" xfId="0" applyFont="1" applyFill="1"/>
    <xf numFmtId="0" fontId="4" fillId="2" borderId="0" xfId="0" applyFont="1" applyFill="1" applyBorder="1"/>
    <xf numFmtId="0" fontId="14" fillId="2" borderId="0" xfId="11" applyFont="1" applyFill="1" applyBorder="1" applyAlignment="1">
      <alignment horizontal="justify" vertical="center" wrapText="1"/>
    </xf>
    <xf numFmtId="0" fontId="14" fillId="2" borderId="0" xfId="11" applyFont="1" applyFill="1" applyBorder="1" applyAlignment="1">
      <alignment horizontal="justify" vertical="top" wrapText="1"/>
    </xf>
    <xf numFmtId="0" fontId="6" fillId="2" borderId="0" xfId="0" applyFont="1" applyFill="1"/>
    <xf numFmtId="0" fontId="10" fillId="2" borderId="8" xfId="0" applyFont="1" applyFill="1" applyBorder="1" applyAlignment="1">
      <alignment horizontal="left" vertical="center"/>
    </xf>
    <xf numFmtId="0" fontId="10" fillId="2" borderId="8" xfId="0" applyFont="1" applyFill="1" applyBorder="1" applyAlignment="1">
      <alignment horizontal="center" vertical="center" wrapText="1"/>
    </xf>
    <xf numFmtId="0" fontId="10" fillId="2" borderId="8" xfId="0" applyFont="1" applyFill="1" applyBorder="1" applyAlignment="1">
      <alignment horizontal="center" vertical="top" wrapText="1"/>
    </xf>
    <xf numFmtId="0" fontId="6" fillId="2" borderId="0" xfId="0" applyFont="1" applyFill="1" applyAlignment="1">
      <alignment vertical="center"/>
    </xf>
    <xf numFmtId="0" fontId="6" fillId="2" borderId="10" xfId="0" applyFont="1" applyFill="1" applyBorder="1" applyAlignment="1">
      <alignment horizontal="left" vertical="center"/>
    </xf>
    <xf numFmtId="0" fontId="10" fillId="2" borderId="10" xfId="0" applyFont="1" applyFill="1" applyBorder="1" applyAlignment="1">
      <alignment horizontal="left" vertical="center"/>
    </xf>
    <xf numFmtId="0" fontId="10" fillId="2" borderId="10" xfId="0" applyFont="1" applyFill="1" applyBorder="1" applyAlignment="1">
      <alignment horizontal="right" vertical="center"/>
    </xf>
    <xf numFmtId="0" fontId="6" fillId="2" borderId="0" xfId="0" applyFont="1" applyFill="1" applyBorder="1"/>
    <xf numFmtId="0" fontId="10" fillId="2" borderId="0" xfId="0" applyFont="1" applyFill="1" applyBorder="1" applyAlignment="1">
      <alignment horizontal="left"/>
    </xf>
    <xf numFmtId="0" fontId="10" fillId="2" borderId="0" xfId="0" applyFont="1" applyFill="1" applyBorder="1"/>
    <xf numFmtId="0" fontId="28" fillId="2" borderId="0" xfId="0" applyFont="1" applyFill="1" applyBorder="1"/>
    <xf numFmtId="0" fontId="28" fillId="2" borderId="0" xfId="0" applyFont="1" applyFill="1"/>
    <xf numFmtId="0" fontId="8" fillId="2" borderId="0" xfId="3" applyFont="1" applyFill="1"/>
    <xf numFmtId="0" fontId="6" fillId="2" borderId="0" xfId="0" applyFont="1" applyFill="1" applyAlignment="1">
      <alignment horizontal="left"/>
    </xf>
    <xf numFmtId="0" fontId="6" fillId="2" borderId="11" xfId="1" applyFont="1" applyFill="1" applyBorder="1" applyAlignment="1">
      <alignment horizontal="justify" vertical="center" wrapText="1"/>
    </xf>
    <xf numFmtId="0" fontId="6" fillId="2" borderId="10" xfId="1" applyFont="1" applyFill="1" applyBorder="1" applyAlignment="1">
      <alignment horizontal="right" vertical="center"/>
    </xf>
    <xf numFmtId="0" fontId="6" fillId="2" borderId="10" xfId="1" applyFont="1" applyFill="1" applyBorder="1" applyAlignment="1">
      <alignment horizontal="justify" vertical="center" wrapText="1"/>
    </xf>
    <xf numFmtId="0" fontId="6" fillId="2" borderId="1" xfId="1" applyFont="1" applyFill="1" applyBorder="1" applyAlignment="1">
      <alignment horizontal="justify" vertical="center" wrapText="1"/>
    </xf>
    <xf numFmtId="0" fontId="6" fillId="2" borderId="14" xfId="1" applyFont="1" applyFill="1" applyBorder="1" applyAlignment="1">
      <alignment horizontal="right" vertical="center"/>
    </xf>
    <xf numFmtId="0" fontId="6" fillId="2" borderId="14" xfId="1" applyFont="1" applyFill="1" applyBorder="1" applyAlignment="1">
      <alignment horizontal="justify" vertical="center" wrapText="1"/>
    </xf>
    <xf numFmtId="0" fontId="6" fillId="2" borderId="15" xfId="1" applyFont="1" applyFill="1" applyBorder="1" applyAlignment="1">
      <alignment horizontal="justify" vertical="center" wrapText="1"/>
    </xf>
    <xf numFmtId="0" fontId="6" fillId="2" borderId="7" xfId="1" applyFont="1" applyFill="1" applyBorder="1" applyAlignment="1">
      <alignment horizontal="justify" vertical="center" wrapText="1"/>
    </xf>
    <xf numFmtId="0" fontId="10" fillId="2" borderId="1" xfId="1" applyFont="1" applyFill="1" applyBorder="1" applyAlignment="1">
      <alignment horizontal="left" vertical="center" wrapText="1"/>
    </xf>
    <xf numFmtId="0" fontId="10" fillId="2" borderId="14" xfId="1" applyFont="1" applyFill="1" applyBorder="1" applyAlignment="1">
      <alignment horizontal="right" vertical="center" wrapText="1"/>
    </xf>
    <xf numFmtId="0" fontId="10" fillId="2" borderId="10" xfId="1" applyFont="1" applyFill="1" applyBorder="1" applyAlignment="1">
      <alignment horizontal="right" vertical="center" wrapText="1"/>
    </xf>
    <xf numFmtId="0" fontId="6" fillId="2" borderId="2" xfId="1" applyFont="1" applyFill="1" applyBorder="1" applyAlignment="1">
      <alignment horizontal="left" vertical="center" wrapText="1"/>
    </xf>
    <xf numFmtId="0" fontId="6" fillId="2" borderId="2" xfId="1" applyFont="1" applyFill="1" applyBorder="1"/>
    <xf numFmtId="0" fontId="13" fillId="2" borderId="2" xfId="1" applyFont="1" applyFill="1" applyBorder="1" applyAlignment="1">
      <alignment horizontal="left" vertical="center" wrapText="1"/>
    </xf>
    <xf numFmtId="0" fontId="26" fillId="2" borderId="0" xfId="1" applyFont="1" applyFill="1" applyBorder="1"/>
    <xf numFmtId="0" fontId="12" fillId="2" borderId="0" xfId="0" applyFont="1" applyFill="1" applyAlignment="1">
      <alignment horizontal="justify" wrapText="1"/>
    </xf>
    <xf numFmtId="0" fontId="12" fillId="2" borderId="0" xfId="0" applyFont="1" applyFill="1" applyBorder="1"/>
    <xf numFmtId="0" fontId="16" fillId="2" borderId="0" xfId="1" applyFont="1" applyFill="1" applyBorder="1" applyAlignment="1">
      <alignment horizontal="justify" vertical="top" wrapText="1"/>
    </xf>
    <xf numFmtId="0" fontId="16" fillId="2" borderId="0" xfId="1" applyFont="1" applyFill="1" applyBorder="1" applyAlignment="1">
      <alignment vertical="center"/>
    </xf>
    <xf numFmtId="0" fontId="16" fillId="2" borderId="0" xfId="1" applyFont="1" applyFill="1" applyBorder="1" applyAlignment="1">
      <alignment vertical="top"/>
    </xf>
    <xf numFmtId="0" fontId="16" fillId="2" borderId="0" xfId="1" applyFont="1" applyFill="1"/>
    <xf numFmtId="0" fontId="16" fillId="2" borderId="0" xfId="1" applyFont="1" applyFill="1" applyBorder="1" applyAlignment="1">
      <alignment horizontal="left" vertical="top"/>
    </xf>
    <xf numFmtId="0" fontId="16" fillId="2" borderId="0" xfId="1" applyFont="1" applyFill="1" applyAlignment="1"/>
    <xf numFmtId="0" fontId="16" fillId="2" borderId="0" xfId="1" applyFont="1" applyFill="1" applyBorder="1" applyAlignment="1">
      <alignment vertical="top" wrapText="1"/>
    </xf>
    <xf numFmtId="0" fontId="16" fillId="2" borderId="0" xfId="1" applyFont="1" applyFill="1" applyAlignment="1">
      <alignment horizontal="left"/>
    </xf>
    <xf numFmtId="0" fontId="23" fillId="2" borderId="0" xfId="1" applyFont="1" applyFill="1" applyBorder="1" applyAlignment="1">
      <alignment horizontal="justify" vertical="center" wrapText="1"/>
    </xf>
    <xf numFmtId="0" fontId="23" fillId="2" borderId="0" xfId="1" applyFont="1" applyFill="1" applyBorder="1" applyAlignment="1">
      <alignment vertical="top"/>
    </xf>
    <xf numFmtId="0" fontId="23" fillId="2" borderId="0" xfId="1" applyFont="1" applyFill="1" applyBorder="1" applyAlignment="1">
      <alignment horizontal="justify" vertical="top" wrapText="1"/>
    </xf>
    <xf numFmtId="0" fontId="23" fillId="2" borderId="0" xfId="1" applyFont="1" applyFill="1" applyBorder="1" applyAlignment="1">
      <alignment vertical="top" wrapText="1"/>
    </xf>
    <xf numFmtId="0" fontId="22" fillId="2" borderId="0" xfId="0" applyFont="1" applyFill="1" applyAlignment="1">
      <alignment wrapText="1"/>
    </xf>
    <xf numFmtId="0" fontId="12" fillId="2" borderId="0" xfId="0" applyFont="1" applyFill="1" applyAlignment="1">
      <alignment wrapText="1"/>
    </xf>
    <xf numFmtId="0" fontId="2" fillId="2" borderId="10" xfId="0" applyFont="1" applyFill="1" applyBorder="1" applyAlignment="1">
      <alignment horizontal="center" vertical="center" wrapText="1"/>
    </xf>
    <xf numFmtId="0" fontId="0" fillId="2" borderId="0" xfId="0" applyFont="1" applyFill="1" applyAlignment="1">
      <alignment horizontal="center" vertical="center" wrapText="1"/>
    </xf>
    <xf numFmtId="0" fontId="10" fillId="2" borderId="10" xfId="1" applyFont="1" applyFill="1" applyBorder="1" applyAlignment="1">
      <alignment horizontal="center" vertical="center"/>
    </xf>
    <xf numFmtId="0" fontId="3" fillId="2" borderId="0" xfId="1" applyFont="1" applyFill="1" applyBorder="1" applyAlignment="1">
      <alignment horizontal="center" vertical="center" textRotation="180"/>
    </xf>
    <xf numFmtId="0" fontId="3" fillId="2" borderId="9" xfId="1" applyFont="1" applyFill="1" applyBorder="1" applyAlignment="1">
      <alignment horizontal="center" vertical="center" textRotation="180"/>
    </xf>
    <xf numFmtId="0" fontId="10" fillId="2" borderId="7" xfId="1" applyFont="1" applyFill="1" applyBorder="1" applyAlignment="1">
      <alignment horizontal="center" vertical="top" wrapText="1"/>
    </xf>
    <xf numFmtId="0" fontId="10" fillId="2" borderId="8" xfId="1" applyFont="1" applyFill="1" applyBorder="1" applyAlignment="1">
      <alignment horizontal="center" vertical="top" wrapText="1"/>
    </xf>
    <xf numFmtId="0" fontId="10" fillId="2" borderId="4" xfId="1" applyFont="1" applyFill="1" applyBorder="1" applyAlignment="1">
      <alignment horizontal="center" vertical="center" wrapText="1"/>
    </xf>
    <xf numFmtId="0" fontId="10"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32" fillId="2" borderId="0" xfId="1" applyFont="1" applyFill="1" applyBorder="1" applyAlignment="1">
      <alignment horizontal="center" vertical="center" wrapText="1"/>
    </xf>
    <xf numFmtId="0" fontId="32" fillId="2" borderId="5" xfId="1" applyFont="1" applyFill="1" applyBorder="1" applyAlignment="1">
      <alignment horizontal="center" vertical="center" wrapText="1"/>
    </xf>
    <xf numFmtId="0" fontId="13" fillId="2" borderId="2" xfId="1" applyFont="1" applyFill="1" applyBorder="1" applyAlignment="1">
      <alignment horizontal="left" vertical="center" wrapText="1"/>
    </xf>
    <xf numFmtId="0" fontId="11" fillId="2" borderId="0" xfId="1" applyFont="1" applyFill="1" applyBorder="1" applyAlignment="1">
      <alignment horizontal="center" wrapText="1"/>
    </xf>
    <xf numFmtId="0" fontId="11" fillId="2" borderId="0" xfId="1" applyFont="1" applyFill="1" applyBorder="1" applyAlignment="1">
      <alignment horizontal="center" vertical="top" wrapText="1"/>
    </xf>
    <xf numFmtId="0" fontId="11" fillId="2" borderId="0" xfId="0" applyFont="1" applyFill="1" applyBorder="1" applyAlignment="1">
      <alignment horizontal="center" wrapText="1"/>
    </xf>
    <xf numFmtId="0" fontId="6" fillId="2" borderId="0" xfId="0" applyFont="1" applyFill="1" applyBorder="1" applyAlignment="1">
      <alignment horizontal="justify" vertical="justify" wrapText="1"/>
    </xf>
    <xf numFmtId="0" fontId="10" fillId="2" borderId="0" xfId="0" applyFont="1" applyFill="1" applyBorder="1" applyAlignment="1">
      <alignment horizontal="left" vertical="top" wrapText="1"/>
    </xf>
    <xf numFmtId="0" fontId="11" fillId="2" borderId="0" xfId="0" applyFont="1" applyFill="1" applyBorder="1" applyAlignment="1">
      <alignment horizontal="center" vertical="top" wrapText="1"/>
    </xf>
    <xf numFmtId="0" fontId="10" fillId="2" borderId="11" xfId="0" applyFont="1" applyFill="1" applyBorder="1" applyAlignment="1">
      <alignment horizontal="center" vertical="center"/>
    </xf>
    <xf numFmtId="0" fontId="10" fillId="2" borderId="12" xfId="0" applyFont="1" applyFill="1" applyBorder="1" applyAlignment="1">
      <alignment horizontal="center" vertical="center"/>
    </xf>
    <xf numFmtId="0" fontId="10" fillId="2" borderId="13" xfId="0" applyFont="1" applyFill="1" applyBorder="1" applyAlignment="1">
      <alignment horizontal="center" vertical="center"/>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1" fillId="2" borderId="5" xfId="0" applyFont="1" applyFill="1" applyBorder="1" applyAlignment="1">
      <alignment horizontal="center" vertical="top" wrapText="1"/>
    </xf>
    <xf numFmtId="0" fontId="6" fillId="2" borderId="2" xfId="0" applyFont="1" applyFill="1" applyBorder="1" applyAlignment="1">
      <alignment horizontal="left" vertical="center" wrapText="1"/>
    </xf>
    <xf numFmtId="0" fontId="14" fillId="2" borderId="0" xfId="11" applyFont="1" applyFill="1" applyBorder="1" applyAlignment="1">
      <alignment horizontal="justify" vertical="top" wrapText="1"/>
    </xf>
    <xf numFmtId="0" fontId="6" fillId="2" borderId="11" xfId="11" applyFont="1" applyFill="1" applyBorder="1" applyAlignment="1">
      <alignment horizontal="center" vertical="center" wrapText="1"/>
    </xf>
    <xf numFmtId="0" fontId="6" fillId="2" borderId="12" xfId="11" applyFont="1" applyFill="1" applyBorder="1" applyAlignment="1">
      <alignment horizontal="center" vertical="center" wrapText="1"/>
    </xf>
    <xf numFmtId="0" fontId="6" fillId="2" borderId="13" xfId="11" applyFont="1" applyFill="1" applyBorder="1" applyAlignment="1">
      <alignment horizontal="center" vertical="center" wrapText="1"/>
    </xf>
    <xf numFmtId="0" fontId="6" fillId="2" borderId="4" xfId="11" applyFont="1" applyFill="1" applyBorder="1" applyAlignment="1">
      <alignment horizontal="center" vertical="center"/>
    </xf>
    <xf numFmtId="0" fontId="6" fillId="2" borderId="5" xfId="11" applyFont="1" applyFill="1" applyBorder="1" applyAlignment="1">
      <alignment horizontal="center" vertical="center"/>
    </xf>
    <xf numFmtId="0" fontId="6" fillId="2" borderId="6" xfId="11" applyFont="1" applyFill="1" applyBorder="1" applyAlignment="1">
      <alignment horizontal="center" vertical="center"/>
    </xf>
    <xf numFmtId="0" fontId="6" fillId="2" borderId="0" xfId="0" applyFont="1" applyFill="1" applyAlignment="1">
      <alignment horizontal="left" vertical="top" wrapText="1"/>
    </xf>
    <xf numFmtId="0" fontId="10" fillId="2" borderId="1" xfId="11" applyFont="1" applyFill="1" applyBorder="1" applyAlignment="1">
      <alignment horizontal="center" vertical="top" wrapText="1"/>
    </xf>
    <xf numFmtId="0" fontId="10" fillId="2" borderId="2" xfId="11" applyFont="1" applyFill="1" applyBorder="1" applyAlignment="1">
      <alignment horizontal="center" vertical="top" wrapText="1"/>
    </xf>
    <xf numFmtId="0" fontId="10" fillId="2" borderId="3" xfId="11" applyFont="1" applyFill="1" applyBorder="1" applyAlignment="1">
      <alignment horizontal="center" vertical="top" wrapText="1"/>
    </xf>
    <xf numFmtId="0" fontId="10" fillId="2" borderId="4" xfId="11" applyFont="1" applyFill="1" applyBorder="1" applyAlignment="1">
      <alignment horizontal="center" vertical="top" wrapText="1"/>
    </xf>
    <xf numFmtId="0" fontId="10" fillId="2" borderId="5" xfId="11" applyFont="1" applyFill="1" applyBorder="1" applyAlignment="1">
      <alignment horizontal="center" vertical="top" wrapText="1"/>
    </xf>
    <xf numFmtId="0" fontId="10" fillId="2" borderId="6" xfId="11" applyFont="1" applyFill="1" applyBorder="1" applyAlignment="1">
      <alignment horizontal="center" vertical="top" wrapText="1"/>
    </xf>
    <xf numFmtId="0" fontId="10" fillId="2" borderId="1" xfId="11" applyFont="1" applyFill="1" applyBorder="1" applyAlignment="1">
      <alignment horizontal="center" vertical="center" wrapText="1"/>
    </xf>
    <xf numFmtId="0" fontId="10" fillId="2" borderId="2" xfId="11" applyFont="1" applyFill="1" applyBorder="1" applyAlignment="1">
      <alignment horizontal="center" vertical="center" wrapText="1"/>
    </xf>
    <xf numFmtId="0" fontId="10" fillId="2" borderId="3" xfId="11" applyFont="1" applyFill="1" applyBorder="1" applyAlignment="1">
      <alignment horizontal="center" vertical="center" wrapText="1"/>
    </xf>
    <xf numFmtId="0" fontId="10" fillId="2" borderId="4" xfId="11" applyFont="1" applyFill="1" applyBorder="1" applyAlignment="1">
      <alignment horizontal="center" vertical="center" wrapText="1"/>
    </xf>
    <xf numFmtId="0" fontId="10" fillId="2" borderId="5" xfId="11" applyFont="1" applyFill="1" applyBorder="1" applyAlignment="1">
      <alignment horizontal="center" vertical="center" wrapText="1"/>
    </xf>
    <xf numFmtId="0" fontId="10" fillId="2" borderId="6" xfId="11" applyFont="1" applyFill="1" applyBorder="1" applyAlignment="1">
      <alignment horizontal="center" vertical="center" wrapText="1"/>
    </xf>
    <xf numFmtId="0" fontId="11" fillId="2" borderId="0" xfId="11" applyFont="1" applyFill="1" applyBorder="1" applyAlignment="1">
      <alignment horizontal="center" vertical="center"/>
    </xf>
    <xf numFmtId="0" fontId="11" fillId="2" borderId="5" xfId="11" applyFont="1" applyFill="1" applyBorder="1" applyAlignment="1">
      <alignment horizontal="center" vertical="center"/>
    </xf>
    <xf numFmtId="0" fontId="10" fillId="2" borderId="10" xfId="11" applyFont="1" applyFill="1" applyBorder="1" applyAlignment="1">
      <alignment horizontal="center" vertical="center" wrapText="1"/>
    </xf>
    <xf numFmtId="0" fontId="10" fillId="2" borderId="14" xfId="11" applyFont="1" applyFill="1" applyBorder="1" applyAlignment="1">
      <alignment horizontal="center" vertical="center" wrapText="1"/>
    </xf>
    <xf numFmtId="0" fontId="10" fillId="2" borderId="9" xfId="11" applyFont="1" applyFill="1" applyBorder="1" applyAlignment="1">
      <alignment horizontal="center" vertical="center" wrapText="1"/>
    </xf>
    <xf numFmtId="0" fontId="5" fillId="2" borderId="0" xfId="0" applyFont="1" applyFill="1" applyBorder="1" applyAlignment="1">
      <alignment horizontal="center" vertical="top" wrapText="1"/>
    </xf>
    <xf numFmtId="0" fontId="5" fillId="2" borderId="0" xfId="0" applyFont="1" applyFill="1" applyBorder="1" applyAlignment="1">
      <alignment horizontal="center" wrapText="1"/>
    </xf>
    <xf numFmtId="0" fontId="0" fillId="2" borderId="0" xfId="0" applyFill="1" applyBorder="1" applyAlignment="1">
      <alignment horizontal="left" vertical="top" wrapText="1"/>
    </xf>
    <xf numFmtId="0" fontId="0" fillId="2" borderId="0" xfId="0" applyFont="1" applyFill="1" applyBorder="1" applyAlignment="1">
      <alignment horizontal="left" vertical="top" wrapText="1"/>
    </xf>
    <xf numFmtId="0" fontId="0" fillId="2" borderId="2" xfId="0" applyFont="1" applyFill="1" applyBorder="1" applyAlignment="1">
      <alignment horizontal="left" vertical="center" wrapText="1"/>
    </xf>
    <xf numFmtId="0" fontId="0" fillId="2" borderId="0" xfId="0" applyFont="1" applyFill="1" applyAlignment="1">
      <alignment horizontal="left" vertical="center" wrapText="1"/>
    </xf>
    <xf numFmtId="0" fontId="8" fillId="2" borderId="0" xfId="3" applyFill="1" applyAlignment="1">
      <alignment horizontal="center" vertical="top"/>
    </xf>
    <xf numFmtId="0" fontId="8" fillId="2" borderId="0" xfId="3" applyFill="1" applyAlignment="1">
      <alignment horizontal="center" vertical="top" wrapText="1"/>
    </xf>
    <xf numFmtId="0" fontId="5" fillId="2" borderId="5" xfId="0" applyFont="1" applyFill="1" applyBorder="1" applyAlignment="1">
      <alignment horizontal="center"/>
    </xf>
    <xf numFmtId="0" fontId="5" fillId="2" borderId="0" xfId="0" applyFont="1" applyFill="1" applyAlignment="1">
      <alignment horizontal="center"/>
    </xf>
    <xf numFmtId="0" fontId="0" fillId="2" borderId="0" xfId="0" applyFill="1" applyAlignment="1">
      <alignment horizontal="left" wrapText="1"/>
    </xf>
    <xf numFmtId="0" fontId="2" fillId="2" borderId="10" xfId="0" applyFont="1" applyFill="1" applyBorder="1" applyAlignment="1">
      <alignment horizontal="center" vertical="center"/>
    </xf>
    <xf numFmtId="0" fontId="2" fillId="2" borderId="14"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37" fillId="2" borderId="10" xfId="0" applyFont="1" applyFill="1" applyBorder="1" applyAlignment="1">
      <alignment horizontal="center" vertical="center"/>
    </xf>
    <xf numFmtId="0" fontId="5" fillId="2" borderId="5" xfId="0" applyFont="1" applyFill="1" applyBorder="1" applyAlignment="1">
      <alignment horizontal="center" vertical="center"/>
    </xf>
    <xf numFmtId="0" fontId="10" fillId="2" borderId="11" xfId="1" applyFont="1" applyFill="1" applyBorder="1" applyAlignment="1">
      <alignment horizontal="center" vertical="center" wrapText="1"/>
    </xf>
    <xf numFmtId="0" fontId="10" fillId="2" borderId="12" xfId="1" applyFont="1" applyFill="1" applyBorder="1" applyAlignment="1">
      <alignment horizontal="center" vertical="center"/>
    </xf>
    <xf numFmtId="0" fontId="10" fillId="2" borderId="13" xfId="1" applyFont="1" applyFill="1" applyBorder="1" applyAlignment="1">
      <alignment horizontal="center" vertical="center"/>
    </xf>
    <xf numFmtId="0" fontId="11" fillId="2" borderId="5" xfId="1" applyFont="1" applyFill="1" applyBorder="1" applyAlignment="1">
      <alignment horizontal="center" vertical="top" wrapText="1"/>
    </xf>
    <xf numFmtId="0" fontId="10" fillId="2" borderId="14" xfId="1" applyFont="1" applyFill="1" applyBorder="1" applyAlignment="1">
      <alignment horizontal="center" vertical="center"/>
    </xf>
    <xf numFmtId="0" fontId="10" fillId="2" borderId="8" xfId="1" applyFont="1" applyFill="1" applyBorder="1" applyAlignment="1">
      <alignment horizontal="center" vertical="center"/>
    </xf>
    <xf numFmtId="0" fontId="6" fillId="2" borderId="11" xfId="1" applyFont="1" applyFill="1" applyBorder="1" applyAlignment="1">
      <alignment horizontal="justify" vertical="top" wrapText="1"/>
    </xf>
    <xf numFmtId="0" fontId="6" fillId="2" borderId="12" xfId="1" applyFont="1" applyFill="1" applyBorder="1" applyAlignment="1">
      <alignment horizontal="justify" vertical="center" wrapText="1"/>
    </xf>
    <xf numFmtId="0" fontId="6" fillId="2" borderId="12" xfId="1" applyFont="1" applyFill="1" applyBorder="1" applyAlignment="1">
      <alignment horizontal="justify" vertical="top" wrapText="1"/>
    </xf>
    <xf numFmtId="0" fontId="6" fillId="2" borderId="13" xfId="1" applyFont="1" applyFill="1" applyBorder="1" applyAlignment="1">
      <alignment horizontal="justify" vertical="top" wrapText="1"/>
    </xf>
    <xf numFmtId="0" fontId="6" fillId="2" borderId="15" xfId="1" applyFont="1" applyFill="1" applyBorder="1" applyAlignment="1">
      <alignment horizontal="left" vertical="top"/>
    </xf>
    <xf numFmtId="0" fontId="6" fillId="2" borderId="0" xfId="1" applyFont="1" applyFill="1" applyBorder="1" applyAlignment="1">
      <alignment horizontal="left" vertical="top"/>
    </xf>
    <xf numFmtId="0" fontId="6" fillId="2" borderId="1" xfId="1" applyFont="1" applyFill="1" applyBorder="1" applyAlignment="1">
      <alignment horizontal="left" vertical="top"/>
    </xf>
    <xf numFmtId="0" fontId="6" fillId="2" borderId="2" xfId="1" applyFont="1" applyFill="1" applyBorder="1" applyAlignment="1">
      <alignment horizontal="left" vertical="top"/>
    </xf>
    <xf numFmtId="0" fontId="6" fillId="2" borderId="15" xfId="1" applyFont="1" applyFill="1" applyBorder="1" applyAlignment="1">
      <alignment horizontal="left" vertical="top" wrapText="1"/>
    </xf>
    <xf numFmtId="0" fontId="6" fillId="2" borderId="0" xfId="1" applyFont="1" applyFill="1" applyBorder="1" applyAlignment="1">
      <alignment horizontal="left" vertical="top" wrapText="1"/>
    </xf>
    <xf numFmtId="0" fontId="28" fillId="2" borderId="0" xfId="1" applyFont="1" applyFill="1" applyBorder="1" applyAlignment="1">
      <alignment horizontal="left" vertical="top" wrapText="1"/>
    </xf>
    <xf numFmtId="0" fontId="28" fillId="2" borderId="9" xfId="1" applyFont="1" applyFill="1" applyBorder="1" applyAlignment="1">
      <alignment horizontal="left" vertical="top" wrapText="1"/>
    </xf>
    <xf numFmtId="0" fontId="28" fillId="2" borderId="15" xfId="1" applyFont="1" applyFill="1" applyBorder="1" applyAlignment="1">
      <alignment horizontal="left" vertical="top"/>
    </xf>
    <xf numFmtId="0" fontId="28" fillId="2" borderId="0" xfId="1" applyFont="1" applyFill="1" applyBorder="1" applyAlignment="1">
      <alignment horizontal="left" vertical="top"/>
    </xf>
    <xf numFmtId="0" fontId="28" fillId="2" borderId="1" xfId="1" applyFont="1" applyFill="1" applyBorder="1" applyAlignment="1">
      <alignment horizontal="left" vertical="top"/>
    </xf>
    <xf numFmtId="0" fontId="28" fillId="2" borderId="2" xfId="1" applyFont="1" applyFill="1" applyBorder="1" applyAlignment="1">
      <alignment horizontal="left" vertical="top"/>
    </xf>
    <xf numFmtId="0" fontId="28" fillId="2" borderId="5" xfId="1" applyFont="1" applyFill="1" applyBorder="1" applyAlignment="1">
      <alignment horizontal="left" vertical="top" wrapText="1"/>
    </xf>
    <xf numFmtId="0" fontId="28" fillId="2" borderId="6" xfId="1" applyFont="1" applyFill="1" applyBorder="1" applyAlignment="1">
      <alignment horizontal="left" vertical="top" wrapText="1"/>
    </xf>
    <xf numFmtId="0" fontId="6" fillId="2" borderId="5" xfId="1" applyFont="1" applyFill="1" applyBorder="1" applyAlignment="1">
      <alignment horizontal="left" vertical="top" wrapText="1"/>
    </xf>
    <xf numFmtId="0" fontId="6" fillId="2" borderId="6" xfId="1" applyFont="1" applyFill="1" applyBorder="1" applyAlignment="1">
      <alignment horizontal="left" vertical="top" wrapText="1"/>
    </xf>
    <xf numFmtId="0" fontId="6" fillId="2" borderId="1" xfId="1" applyFont="1" applyFill="1" applyBorder="1" applyAlignment="1">
      <alignment horizontal="left" vertical="top" wrapText="1"/>
    </xf>
    <xf numFmtId="0" fontId="6" fillId="2" borderId="2" xfId="1" applyFont="1" applyFill="1" applyBorder="1" applyAlignment="1">
      <alignment horizontal="left" vertical="top" wrapText="1"/>
    </xf>
    <xf numFmtId="0" fontId="6" fillId="2" borderId="3" xfId="1" applyFont="1" applyFill="1" applyBorder="1" applyAlignment="1">
      <alignment horizontal="left" vertical="top" wrapText="1"/>
    </xf>
    <xf numFmtId="0" fontId="6" fillId="2" borderId="9" xfId="1" applyFont="1" applyFill="1" applyBorder="1" applyAlignment="1">
      <alignment horizontal="left" vertical="top" wrapText="1"/>
    </xf>
    <xf numFmtId="0" fontId="6" fillId="2" borderId="15" xfId="1" applyFont="1" applyFill="1" applyBorder="1" applyAlignment="1">
      <alignment horizontal="center" vertical="top" wrapText="1"/>
    </xf>
    <xf numFmtId="0" fontId="6" fillId="2" borderId="0" xfId="1" applyFont="1" applyFill="1" applyBorder="1" applyAlignment="1">
      <alignment horizontal="center" vertical="top" wrapText="1"/>
    </xf>
    <xf numFmtId="0" fontId="6" fillId="2" borderId="9" xfId="1" applyFont="1" applyFill="1" applyBorder="1" applyAlignment="1">
      <alignment horizontal="center" vertical="top" wrapText="1"/>
    </xf>
    <xf numFmtId="0" fontId="6" fillId="2" borderId="4" xfId="1" applyFont="1" applyFill="1" applyBorder="1" applyAlignment="1">
      <alignment horizontal="center" vertical="top" wrapText="1"/>
    </xf>
    <xf numFmtId="0" fontId="6" fillId="2" borderId="5" xfId="1" applyFont="1" applyFill="1" applyBorder="1" applyAlignment="1">
      <alignment horizontal="center" vertical="top" wrapText="1"/>
    </xf>
    <xf numFmtId="0" fontId="6" fillId="2" borderId="6" xfId="1" applyFont="1" applyFill="1" applyBorder="1" applyAlignment="1">
      <alignment horizontal="center" vertical="top" wrapText="1"/>
    </xf>
    <xf numFmtId="0" fontId="5" fillId="2" borderId="5" xfId="0" applyFont="1" applyFill="1" applyBorder="1" applyAlignment="1">
      <alignment horizontal="center" vertical="top" wrapText="1"/>
    </xf>
    <xf numFmtId="0" fontId="0" fillId="2" borderId="0" xfId="0" applyFont="1" applyFill="1" applyBorder="1" applyAlignment="1">
      <alignment horizontal="left"/>
    </xf>
    <xf numFmtId="0" fontId="38" fillId="2" borderId="0" xfId="0" applyFont="1" applyFill="1" applyBorder="1" applyAlignment="1">
      <alignment horizontal="left"/>
    </xf>
    <xf numFmtId="0" fontId="2" fillId="2" borderId="10" xfId="0" applyFont="1" applyFill="1" applyBorder="1" applyAlignment="1">
      <alignment horizontal="center" vertical="center" wrapText="1"/>
    </xf>
    <xf numFmtId="0" fontId="5" fillId="2" borderId="0" xfId="0" applyFont="1" applyFill="1" applyBorder="1" applyAlignment="1">
      <alignment horizontal="center" vertical="center"/>
    </xf>
    <xf numFmtId="0" fontId="13" fillId="2" borderId="0" xfId="1" applyFont="1" applyFill="1" applyBorder="1" applyAlignment="1">
      <alignment horizontal="left" vertical="top" wrapText="1"/>
    </xf>
    <xf numFmtId="0" fontId="13" fillId="2" borderId="2" xfId="1" applyFont="1" applyFill="1" applyBorder="1" applyAlignment="1">
      <alignment horizontal="left" vertical="top" wrapText="1"/>
    </xf>
    <xf numFmtId="0" fontId="10" fillId="2" borderId="10" xfId="0" applyFont="1" applyFill="1" applyBorder="1" applyAlignment="1">
      <alignment horizontal="center" vertical="top"/>
    </xf>
    <xf numFmtId="0" fontId="10" fillId="2" borderId="14" xfId="0" applyFont="1" applyFill="1" applyBorder="1" applyAlignment="1">
      <alignment horizontal="center" vertical="top"/>
    </xf>
    <xf numFmtId="0" fontId="10" fillId="2" borderId="10" xfId="0" applyFont="1" applyFill="1" applyBorder="1" applyAlignment="1">
      <alignment horizontal="center" vertical="center" wrapText="1"/>
    </xf>
    <xf numFmtId="0" fontId="10" fillId="2" borderId="10" xfId="0" applyFont="1" applyFill="1" applyBorder="1" applyAlignment="1">
      <alignment horizontal="center" wrapText="1"/>
    </xf>
    <xf numFmtId="0" fontId="10" fillId="2" borderId="11" xfId="0" applyFont="1" applyFill="1" applyBorder="1" applyAlignment="1">
      <alignment horizontal="center" vertical="top" wrapText="1"/>
    </xf>
    <xf numFmtId="0" fontId="10" fillId="2" borderId="12" xfId="0" applyFont="1" applyFill="1" applyBorder="1" applyAlignment="1">
      <alignment horizontal="center" vertical="top" wrapText="1"/>
    </xf>
    <xf numFmtId="0" fontId="10" fillId="2" borderId="13" xfId="0" applyFont="1" applyFill="1" applyBorder="1" applyAlignment="1">
      <alignment horizontal="center" vertical="top" wrapText="1"/>
    </xf>
    <xf numFmtId="0" fontId="11" fillId="2" borderId="5" xfId="1" applyFont="1" applyFill="1" applyBorder="1" applyAlignment="1">
      <alignment horizontal="right" vertical="top"/>
    </xf>
    <xf numFmtId="0" fontId="13" fillId="2" borderId="0" xfId="1" applyFont="1" applyFill="1" applyBorder="1" applyAlignment="1">
      <alignment horizontal="left" vertical="center" wrapText="1"/>
    </xf>
    <xf numFmtId="0" fontId="27" fillId="2" borderId="0" xfId="1" applyFont="1" applyFill="1" applyBorder="1" applyAlignment="1">
      <alignment horizontal="left" vertical="center" wrapText="1"/>
    </xf>
    <xf numFmtId="0" fontId="18" fillId="2" borderId="7" xfId="1" applyFont="1" applyFill="1" applyBorder="1" applyAlignment="1">
      <alignment horizontal="center" vertical="center" wrapText="1"/>
    </xf>
    <xf numFmtId="0" fontId="6" fillId="2" borderId="0" xfId="1" applyFont="1" applyFill="1" applyBorder="1" applyAlignment="1">
      <alignment horizontal="left" vertical="center" wrapText="1"/>
    </xf>
    <xf numFmtId="0" fontId="6" fillId="2" borderId="7" xfId="1" applyFont="1" applyFill="1" applyBorder="1" applyAlignment="1">
      <alignment horizontal="left" vertical="center" wrapText="1"/>
    </xf>
    <xf numFmtId="0" fontId="5" fillId="2" borderId="11" xfId="0" applyFont="1" applyFill="1" applyBorder="1" applyAlignment="1">
      <alignment horizontal="center" wrapText="1"/>
    </xf>
    <xf numFmtId="0" fontId="5" fillId="2" borderId="12" xfId="0" applyFont="1" applyFill="1" applyBorder="1" applyAlignment="1">
      <alignment horizontal="center" wrapText="1"/>
    </xf>
    <xf numFmtId="0" fontId="5" fillId="2" borderId="13" xfId="0" applyFont="1" applyFill="1" applyBorder="1" applyAlignment="1">
      <alignment horizontal="center" wrapText="1"/>
    </xf>
    <xf numFmtId="0" fontId="5" fillId="2" borderId="11" xfId="0" applyFont="1" applyFill="1" applyBorder="1" applyAlignment="1">
      <alignment horizontal="center" vertical="top" wrapText="1"/>
    </xf>
    <xf numFmtId="0" fontId="5" fillId="2" borderId="12" xfId="0" applyFont="1" applyFill="1" applyBorder="1" applyAlignment="1">
      <alignment horizontal="center" vertical="top" wrapText="1"/>
    </xf>
    <xf numFmtId="0" fontId="5" fillId="2" borderId="13" xfId="0" applyFont="1" applyFill="1" applyBorder="1" applyAlignment="1">
      <alignment horizontal="center" vertical="top" wrapText="1"/>
    </xf>
  </cellXfs>
  <cellStyles count="12">
    <cellStyle name="Hyperlink" xfId="3" builtinId="8"/>
    <cellStyle name="Hyperlink 2" xfId="5"/>
    <cellStyle name="Normal" xfId="0" builtinId="0"/>
    <cellStyle name="Normal 2" xfId="2"/>
    <cellStyle name="Normal 2 2" xfId="6"/>
    <cellStyle name="Normal 2 2 2" xfId="10"/>
    <cellStyle name="Normal 2 3" xfId="7"/>
    <cellStyle name="Normal 2 4" xfId="11"/>
    <cellStyle name="Normal 3" xfId="8"/>
    <cellStyle name="Normal 4" xfId="4"/>
    <cellStyle name="Normal 5" xfId="1"/>
    <cellStyle name="Normal 9"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WhiteSpace="0" view="pageBreakPreview" topLeftCell="B1" zoomScale="85" zoomScaleSheetLayoutView="85" zoomScalePageLayoutView="70" workbookViewId="0">
      <selection activeCell="T10" sqref="T10"/>
    </sheetView>
  </sheetViews>
  <sheetFormatPr defaultRowHeight="12.75" x14ac:dyDescent="0.2"/>
  <cols>
    <col min="1" max="1" width="10.42578125" style="1" hidden="1" customWidth="1"/>
    <col min="2" max="2" width="17.42578125" style="1" customWidth="1"/>
    <col min="3" max="3" width="20.42578125" style="1" customWidth="1"/>
    <col min="4" max="4" width="17.7109375" style="1" customWidth="1"/>
    <col min="5" max="5" width="9.140625" style="1" hidden="1" customWidth="1"/>
    <col min="6" max="6" width="3.7109375" style="1" hidden="1" customWidth="1"/>
    <col min="7" max="7" width="6" style="1" hidden="1" customWidth="1"/>
    <col min="8" max="8" width="2" style="1" hidden="1" customWidth="1"/>
    <col min="9" max="10" width="14.28515625" style="1" hidden="1" customWidth="1"/>
    <col min="11" max="11" width="14.42578125" style="1" customWidth="1"/>
    <col min="12" max="12" width="13.7109375" style="1" customWidth="1"/>
    <col min="13" max="13" width="14.5703125" style="1" customWidth="1"/>
    <col min="14" max="14" width="14.42578125" style="1" customWidth="1"/>
    <col min="15" max="15" width="14.85546875" style="1" customWidth="1"/>
    <col min="16" max="17" width="14.28515625" style="1" customWidth="1"/>
    <col min="18" max="18" width="18.42578125" style="1" customWidth="1"/>
    <col min="19" max="239" width="9.140625" style="1"/>
    <col min="240" max="240" width="0" style="1" hidden="1" customWidth="1"/>
    <col min="241" max="241" width="11.85546875" style="1" customWidth="1"/>
    <col min="242" max="242" width="22" style="1" customWidth="1"/>
    <col min="243" max="243" width="15.5703125" style="1" customWidth="1"/>
    <col min="244" max="244" width="18.5703125" style="1" customWidth="1"/>
    <col min="245" max="248" width="0" style="1" hidden="1" customWidth="1"/>
    <col min="249" max="249" width="13.140625" style="1" customWidth="1"/>
    <col min="250" max="250" width="13.5703125" style="1" customWidth="1"/>
    <col min="251" max="251" width="13.28515625" style="1" customWidth="1"/>
    <col min="252" max="252" width="13.42578125" style="1" customWidth="1"/>
    <col min="253" max="253" width="11.85546875" style="1" customWidth="1"/>
    <col min="254" max="254" width="13.42578125" style="1" customWidth="1"/>
    <col min="255" max="255" width="12.42578125" style="1" customWidth="1"/>
    <col min="256" max="256" width="11.140625" style="1" customWidth="1"/>
    <col min="257" max="495" width="9.140625" style="1"/>
    <col min="496" max="496" width="0" style="1" hidden="1" customWidth="1"/>
    <col min="497" max="497" width="11.85546875" style="1" customWidth="1"/>
    <col min="498" max="498" width="22" style="1" customWidth="1"/>
    <col min="499" max="499" width="15.5703125" style="1" customWidth="1"/>
    <col min="500" max="500" width="18.5703125" style="1" customWidth="1"/>
    <col min="501" max="504" width="0" style="1" hidden="1" customWidth="1"/>
    <col min="505" max="505" width="13.140625" style="1" customWidth="1"/>
    <col min="506" max="506" width="13.5703125" style="1" customWidth="1"/>
    <col min="507" max="507" width="13.28515625" style="1" customWidth="1"/>
    <col min="508" max="508" width="13.42578125" style="1" customWidth="1"/>
    <col min="509" max="509" width="11.85546875" style="1" customWidth="1"/>
    <col min="510" max="510" width="13.42578125" style="1" customWidth="1"/>
    <col min="511" max="511" width="12.42578125" style="1" customWidth="1"/>
    <col min="512" max="512" width="11.140625" style="1" customWidth="1"/>
    <col min="513" max="751" width="9.140625" style="1"/>
    <col min="752" max="752" width="0" style="1" hidden="1" customWidth="1"/>
    <col min="753" max="753" width="11.85546875" style="1" customWidth="1"/>
    <col min="754" max="754" width="22" style="1" customWidth="1"/>
    <col min="755" max="755" width="15.5703125" style="1" customWidth="1"/>
    <col min="756" max="756" width="18.5703125" style="1" customWidth="1"/>
    <col min="757" max="760" width="0" style="1" hidden="1" customWidth="1"/>
    <col min="761" max="761" width="13.140625" style="1" customWidth="1"/>
    <col min="762" max="762" width="13.5703125" style="1" customWidth="1"/>
    <col min="763" max="763" width="13.28515625" style="1" customWidth="1"/>
    <col min="764" max="764" width="13.42578125" style="1" customWidth="1"/>
    <col min="765" max="765" width="11.85546875" style="1" customWidth="1"/>
    <col min="766" max="766" width="13.42578125" style="1" customWidth="1"/>
    <col min="767" max="767" width="12.42578125" style="1" customWidth="1"/>
    <col min="768" max="768" width="11.140625" style="1" customWidth="1"/>
    <col min="769" max="1007" width="9.140625" style="1"/>
    <col min="1008" max="1008" width="0" style="1" hidden="1" customWidth="1"/>
    <col min="1009" max="1009" width="11.85546875" style="1" customWidth="1"/>
    <col min="1010" max="1010" width="22" style="1" customWidth="1"/>
    <col min="1011" max="1011" width="15.5703125" style="1" customWidth="1"/>
    <col min="1012" max="1012" width="18.5703125" style="1" customWidth="1"/>
    <col min="1013" max="1016" width="0" style="1" hidden="1" customWidth="1"/>
    <col min="1017" max="1017" width="13.140625" style="1" customWidth="1"/>
    <col min="1018" max="1018" width="13.5703125" style="1" customWidth="1"/>
    <col min="1019" max="1019" width="13.28515625" style="1" customWidth="1"/>
    <col min="1020" max="1020" width="13.42578125" style="1" customWidth="1"/>
    <col min="1021" max="1021" width="11.85546875" style="1" customWidth="1"/>
    <col min="1022" max="1022" width="13.42578125" style="1" customWidth="1"/>
    <col min="1023" max="1023" width="12.42578125" style="1" customWidth="1"/>
    <col min="1024" max="1024" width="11.140625" style="1" customWidth="1"/>
    <col min="1025" max="1263" width="9.140625" style="1"/>
    <col min="1264" max="1264" width="0" style="1" hidden="1" customWidth="1"/>
    <col min="1265" max="1265" width="11.85546875" style="1" customWidth="1"/>
    <col min="1266" max="1266" width="22" style="1" customWidth="1"/>
    <col min="1267" max="1267" width="15.5703125" style="1" customWidth="1"/>
    <col min="1268" max="1268" width="18.5703125" style="1" customWidth="1"/>
    <col min="1269" max="1272" width="0" style="1" hidden="1" customWidth="1"/>
    <col min="1273" max="1273" width="13.140625" style="1" customWidth="1"/>
    <col min="1274" max="1274" width="13.5703125" style="1" customWidth="1"/>
    <col min="1275" max="1275" width="13.28515625" style="1" customWidth="1"/>
    <col min="1276" max="1276" width="13.42578125" style="1" customWidth="1"/>
    <col min="1277" max="1277" width="11.85546875" style="1" customWidth="1"/>
    <col min="1278" max="1278" width="13.42578125" style="1" customWidth="1"/>
    <col min="1279" max="1279" width="12.42578125" style="1" customWidth="1"/>
    <col min="1280" max="1280" width="11.140625" style="1" customWidth="1"/>
    <col min="1281" max="1519" width="9.140625" style="1"/>
    <col min="1520" max="1520" width="0" style="1" hidden="1" customWidth="1"/>
    <col min="1521" max="1521" width="11.85546875" style="1" customWidth="1"/>
    <col min="1522" max="1522" width="22" style="1" customWidth="1"/>
    <col min="1523" max="1523" width="15.5703125" style="1" customWidth="1"/>
    <col min="1524" max="1524" width="18.5703125" style="1" customWidth="1"/>
    <col min="1525" max="1528" width="0" style="1" hidden="1" customWidth="1"/>
    <col min="1529" max="1529" width="13.140625" style="1" customWidth="1"/>
    <col min="1530" max="1530" width="13.5703125" style="1" customWidth="1"/>
    <col min="1531" max="1531" width="13.28515625" style="1" customWidth="1"/>
    <col min="1532" max="1532" width="13.42578125" style="1" customWidth="1"/>
    <col min="1533" max="1533" width="11.85546875" style="1" customWidth="1"/>
    <col min="1534" max="1534" width="13.42578125" style="1" customWidth="1"/>
    <col min="1535" max="1535" width="12.42578125" style="1" customWidth="1"/>
    <col min="1536" max="1536" width="11.140625" style="1" customWidth="1"/>
    <col min="1537" max="1775" width="9.140625" style="1"/>
    <col min="1776" max="1776" width="0" style="1" hidden="1" customWidth="1"/>
    <col min="1777" max="1777" width="11.85546875" style="1" customWidth="1"/>
    <col min="1778" max="1778" width="22" style="1" customWidth="1"/>
    <col min="1779" max="1779" width="15.5703125" style="1" customWidth="1"/>
    <col min="1780" max="1780" width="18.5703125" style="1" customWidth="1"/>
    <col min="1781" max="1784" width="0" style="1" hidden="1" customWidth="1"/>
    <col min="1785" max="1785" width="13.140625" style="1" customWidth="1"/>
    <col min="1786" max="1786" width="13.5703125" style="1" customWidth="1"/>
    <col min="1787" max="1787" width="13.28515625" style="1" customWidth="1"/>
    <col min="1788" max="1788" width="13.42578125" style="1" customWidth="1"/>
    <col min="1789" max="1789" width="11.85546875" style="1" customWidth="1"/>
    <col min="1790" max="1790" width="13.42578125" style="1" customWidth="1"/>
    <col min="1791" max="1791" width="12.42578125" style="1" customWidth="1"/>
    <col min="1792" max="1792" width="11.140625" style="1" customWidth="1"/>
    <col min="1793" max="2031" width="9.140625" style="1"/>
    <col min="2032" max="2032" width="0" style="1" hidden="1" customWidth="1"/>
    <col min="2033" max="2033" width="11.85546875" style="1" customWidth="1"/>
    <col min="2034" max="2034" width="22" style="1" customWidth="1"/>
    <col min="2035" max="2035" width="15.5703125" style="1" customWidth="1"/>
    <col min="2036" max="2036" width="18.5703125" style="1" customWidth="1"/>
    <col min="2037" max="2040" width="0" style="1" hidden="1" customWidth="1"/>
    <col min="2041" max="2041" width="13.140625" style="1" customWidth="1"/>
    <col min="2042" max="2042" width="13.5703125" style="1" customWidth="1"/>
    <col min="2043" max="2043" width="13.28515625" style="1" customWidth="1"/>
    <col min="2044" max="2044" width="13.42578125" style="1" customWidth="1"/>
    <col min="2045" max="2045" width="11.85546875" style="1" customWidth="1"/>
    <col min="2046" max="2046" width="13.42578125" style="1" customWidth="1"/>
    <col min="2047" max="2047" width="12.42578125" style="1" customWidth="1"/>
    <col min="2048" max="2048" width="11.140625" style="1" customWidth="1"/>
    <col min="2049" max="2287" width="9.140625" style="1"/>
    <col min="2288" max="2288" width="0" style="1" hidden="1" customWidth="1"/>
    <col min="2289" max="2289" width="11.85546875" style="1" customWidth="1"/>
    <col min="2290" max="2290" width="22" style="1" customWidth="1"/>
    <col min="2291" max="2291" width="15.5703125" style="1" customWidth="1"/>
    <col min="2292" max="2292" width="18.5703125" style="1" customWidth="1"/>
    <col min="2293" max="2296" width="0" style="1" hidden="1" customWidth="1"/>
    <col min="2297" max="2297" width="13.140625" style="1" customWidth="1"/>
    <col min="2298" max="2298" width="13.5703125" style="1" customWidth="1"/>
    <col min="2299" max="2299" width="13.28515625" style="1" customWidth="1"/>
    <col min="2300" max="2300" width="13.42578125" style="1" customWidth="1"/>
    <col min="2301" max="2301" width="11.85546875" style="1" customWidth="1"/>
    <col min="2302" max="2302" width="13.42578125" style="1" customWidth="1"/>
    <col min="2303" max="2303" width="12.42578125" style="1" customWidth="1"/>
    <col min="2304" max="2304" width="11.140625" style="1" customWidth="1"/>
    <col min="2305" max="2543" width="9.140625" style="1"/>
    <col min="2544" max="2544" width="0" style="1" hidden="1" customWidth="1"/>
    <col min="2545" max="2545" width="11.85546875" style="1" customWidth="1"/>
    <col min="2546" max="2546" width="22" style="1" customWidth="1"/>
    <col min="2547" max="2547" width="15.5703125" style="1" customWidth="1"/>
    <col min="2548" max="2548" width="18.5703125" style="1" customWidth="1"/>
    <col min="2549" max="2552" width="0" style="1" hidden="1" customWidth="1"/>
    <col min="2553" max="2553" width="13.140625" style="1" customWidth="1"/>
    <col min="2554" max="2554" width="13.5703125" style="1" customWidth="1"/>
    <col min="2555" max="2555" width="13.28515625" style="1" customWidth="1"/>
    <col min="2556" max="2556" width="13.42578125" style="1" customWidth="1"/>
    <col min="2557" max="2557" width="11.85546875" style="1" customWidth="1"/>
    <col min="2558" max="2558" width="13.42578125" style="1" customWidth="1"/>
    <col min="2559" max="2559" width="12.42578125" style="1" customWidth="1"/>
    <col min="2560" max="2560" width="11.140625" style="1" customWidth="1"/>
    <col min="2561" max="2799" width="9.140625" style="1"/>
    <col min="2800" max="2800" width="0" style="1" hidden="1" customWidth="1"/>
    <col min="2801" max="2801" width="11.85546875" style="1" customWidth="1"/>
    <col min="2802" max="2802" width="22" style="1" customWidth="1"/>
    <col min="2803" max="2803" width="15.5703125" style="1" customWidth="1"/>
    <col min="2804" max="2804" width="18.5703125" style="1" customWidth="1"/>
    <col min="2805" max="2808" width="0" style="1" hidden="1" customWidth="1"/>
    <col min="2809" max="2809" width="13.140625" style="1" customWidth="1"/>
    <col min="2810" max="2810" width="13.5703125" style="1" customWidth="1"/>
    <col min="2811" max="2811" width="13.28515625" style="1" customWidth="1"/>
    <col min="2812" max="2812" width="13.42578125" style="1" customWidth="1"/>
    <col min="2813" max="2813" width="11.85546875" style="1" customWidth="1"/>
    <col min="2814" max="2814" width="13.42578125" style="1" customWidth="1"/>
    <col min="2815" max="2815" width="12.42578125" style="1" customWidth="1"/>
    <col min="2816" max="2816" width="11.140625" style="1" customWidth="1"/>
    <col min="2817" max="3055" width="9.140625" style="1"/>
    <col min="3056" max="3056" width="0" style="1" hidden="1" customWidth="1"/>
    <col min="3057" max="3057" width="11.85546875" style="1" customWidth="1"/>
    <col min="3058" max="3058" width="22" style="1" customWidth="1"/>
    <col min="3059" max="3059" width="15.5703125" style="1" customWidth="1"/>
    <col min="3060" max="3060" width="18.5703125" style="1" customWidth="1"/>
    <col min="3061" max="3064" width="0" style="1" hidden="1" customWidth="1"/>
    <col min="3065" max="3065" width="13.140625" style="1" customWidth="1"/>
    <col min="3066" max="3066" width="13.5703125" style="1" customWidth="1"/>
    <col min="3067" max="3067" width="13.28515625" style="1" customWidth="1"/>
    <col min="3068" max="3068" width="13.42578125" style="1" customWidth="1"/>
    <col min="3069" max="3069" width="11.85546875" style="1" customWidth="1"/>
    <col min="3070" max="3070" width="13.42578125" style="1" customWidth="1"/>
    <col min="3071" max="3071" width="12.42578125" style="1" customWidth="1"/>
    <col min="3072" max="3072" width="11.140625" style="1" customWidth="1"/>
    <col min="3073" max="3311" width="9.140625" style="1"/>
    <col min="3312" max="3312" width="0" style="1" hidden="1" customWidth="1"/>
    <col min="3313" max="3313" width="11.85546875" style="1" customWidth="1"/>
    <col min="3314" max="3314" width="22" style="1" customWidth="1"/>
    <col min="3315" max="3315" width="15.5703125" style="1" customWidth="1"/>
    <col min="3316" max="3316" width="18.5703125" style="1" customWidth="1"/>
    <col min="3317" max="3320" width="0" style="1" hidden="1" customWidth="1"/>
    <col min="3321" max="3321" width="13.140625" style="1" customWidth="1"/>
    <col min="3322" max="3322" width="13.5703125" style="1" customWidth="1"/>
    <col min="3323" max="3323" width="13.28515625" style="1" customWidth="1"/>
    <col min="3324" max="3324" width="13.42578125" style="1" customWidth="1"/>
    <col min="3325" max="3325" width="11.85546875" style="1" customWidth="1"/>
    <col min="3326" max="3326" width="13.42578125" style="1" customWidth="1"/>
    <col min="3327" max="3327" width="12.42578125" style="1" customWidth="1"/>
    <col min="3328" max="3328" width="11.140625" style="1" customWidth="1"/>
    <col min="3329" max="3567" width="9.140625" style="1"/>
    <col min="3568" max="3568" width="0" style="1" hidden="1" customWidth="1"/>
    <col min="3569" max="3569" width="11.85546875" style="1" customWidth="1"/>
    <col min="3570" max="3570" width="22" style="1" customWidth="1"/>
    <col min="3571" max="3571" width="15.5703125" style="1" customWidth="1"/>
    <col min="3572" max="3572" width="18.5703125" style="1" customWidth="1"/>
    <col min="3573" max="3576" width="0" style="1" hidden="1" customWidth="1"/>
    <col min="3577" max="3577" width="13.140625" style="1" customWidth="1"/>
    <col min="3578" max="3578" width="13.5703125" style="1" customWidth="1"/>
    <col min="3579" max="3579" width="13.28515625" style="1" customWidth="1"/>
    <col min="3580" max="3580" width="13.42578125" style="1" customWidth="1"/>
    <col min="3581" max="3581" width="11.85546875" style="1" customWidth="1"/>
    <col min="3582" max="3582" width="13.42578125" style="1" customWidth="1"/>
    <col min="3583" max="3583" width="12.42578125" style="1" customWidth="1"/>
    <col min="3584" max="3584" width="11.140625" style="1" customWidth="1"/>
    <col min="3585" max="3823" width="9.140625" style="1"/>
    <col min="3824" max="3824" width="0" style="1" hidden="1" customWidth="1"/>
    <col min="3825" max="3825" width="11.85546875" style="1" customWidth="1"/>
    <col min="3826" max="3826" width="22" style="1" customWidth="1"/>
    <col min="3827" max="3827" width="15.5703125" style="1" customWidth="1"/>
    <col min="3828" max="3828" width="18.5703125" style="1" customWidth="1"/>
    <col min="3829" max="3832" width="0" style="1" hidden="1" customWidth="1"/>
    <col min="3833" max="3833" width="13.140625" style="1" customWidth="1"/>
    <col min="3834" max="3834" width="13.5703125" style="1" customWidth="1"/>
    <col min="3835" max="3835" width="13.28515625" style="1" customWidth="1"/>
    <col min="3836" max="3836" width="13.42578125" style="1" customWidth="1"/>
    <col min="3837" max="3837" width="11.85546875" style="1" customWidth="1"/>
    <col min="3838" max="3838" width="13.42578125" style="1" customWidth="1"/>
    <col min="3839" max="3839" width="12.42578125" style="1" customWidth="1"/>
    <col min="3840" max="3840" width="11.140625" style="1" customWidth="1"/>
    <col min="3841" max="4079" width="9.140625" style="1"/>
    <col min="4080" max="4080" width="0" style="1" hidden="1" customWidth="1"/>
    <col min="4081" max="4081" width="11.85546875" style="1" customWidth="1"/>
    <col min="4082" max="4082" width="22" style="1" customWidth="1"/>
    <col min="4083" max="4083" width="15.5703125" style="1" customWidth="1"/>
    <col min="4084" max="4084" width="18.5703125" style="1" customWidth="1"/>
    <col min="4085" max="4088" width="0" style="1" hidden="1" customWidth="1"/>
    <col min="4089" max="4089" width="13.140625" style="1" customWidth="1"/>
    <col min="4090" max="4090" width="13.5703125" style="1" customWidth="1"/>
    <col min="4091" max="4091" width="13.28515625" style="1" customWidth="1"/>
    <col min="4092" max="4092" width="13.42578125" style="1" customWidth="1"/>
    <col min="4093" max="4093" width="11.85546875" style="1" customWidth="1"/>
    <col min="4094" max="4094" width="13.42578125" style="1" customWidth="1"/>
    <col min="4095" max="4095" width="12.42578125" style="1" customWidth="1"/>
    <col min="4096" max="4096" width="11.140625" style="1" customWidth="1"/>
    <col min="4097" max="4335" width="9.140625" style="1"/>
    <col min="4336" max="4336" width="0" style="1" hidden="1" customWidth="1"/>
    <col min="4337" max="4337" width="11.85546875" style="1" customWidth="1"/>
    <col min="4338" max="4338" width="22" style="1" customWidth="1"/>
    <col min="4339" max="4339" width="15.5703125" style="1" customWidth="1"/>
    <col min="4340" max="4340" width="18.5703125" style="1" customWidth="1"/>
    <col min="4341" max="4344" width="0" style="1" hidden="1" customWidth="1"/>
    <col min="4345" max="4345" width="13.140625" style="1" customWidth="1"/>
    <col min="4346" max="4346" width="13.5703125" style="1" customWidth="1"/>
    <col min="4347" max="4347" width="13.28515625" style="1" customWidth="1"/>
    <col min="4348" max="4348" width="13.42578125" style="1" customWidth="1"/>
    <col min="4349" max="4349" width="11.85546875" style="1" customWidth="1"/>
    <col min="4350" max="4350" width="13.42578125" style="1" customWidth="1"/>
    <col min="4351" max="4351" width="12.42578125" style="1" customWidth="1"/>
    <col min="4352" max="4352" width="11.140625" style="1" customWidth="1"/>
    <col min="4353" max="4591" width="9.140625" style="1"/>
    <col min="4592" max="4592" width="0" style="1" hidden="1" customWidth="1"/>
    <col min="4593" max="4593" width="11.85546875" style="1" customWidth="1"/>
    <col min="4594" max="4594" width="22" style="1" customWidth="1"/>
    <col min="4595" max="4595" width="15.5703125" style="1" customWidth="1"/>
    <col min="4596" max="4596" width="18.5703125" style="1" customWidth="1"/>
    <col min="4597" max="4600" width="0" style="1" hidden="1" customWidth="1"/>
    <col min="4601" max="4601" width="13.140625" style="1" customWidth="1"/>
    <col min="4602" max="4602" width="13.5703125" style="1" customWidth="1"/>
    <col min="4603" max="4603" width="13.28515625" style="1" customWidth="1"/>
    <col min="4604" max="4604" width="13.42578125" style="1" customWidth="1"/>
    <col min="4605" max="4605" width="11.85546875" style="1" customWidth="1"/>
    <col min="4606" max="4606" width="13.42578125" style="1" customWidth="1"/>
    <col min="4607" max="4607" width="12.42578125" style="1" customWidth="1"/>
    <col min="4608" max="4608" width="11.140625" style="1" customWidth="1"/>
    <col min="4609" max="4847" width="9.140625" style="1"/>
    <col min="4848" max="4848" width="0" style="1" hidden="1" customWidth="1"/>
    <col min="4849" max="4849" width="11.85546875" style="1" customWidth="1"/>
    <col min="4850" max="4850" width="22" style="1" customWidth="1"/>
    <col min="4851" max="4851" width="15.5703125" style="1" customWidth="1"/>
    <col min="4852" max="4852" width="18.5703125" style="1" customWidth="1"/>
    <col min="4853" max="4856" width="0" style="1" hidden="1" customWidth="1"/>
    <col min="4857" max="4857" width="13.140625" style="1" customWidth="1"/>
    <col min="4858" max="4858" width="13.5703125" style="1" customWidth="1"/>
    <col min="4859" max="4859" width="13.28515625" style="1" customWidth="1"/>
    <col min="4860" max="4860" width="13.42578125" style="1" customWidth="1"/>
    <col min="4861" max="4861" width="11.85546875" style="1" customWidth="1"/>
    <col min="4862" max="4862" width="13.42578125" style="1" customWidth="1"/>
    <col min="4863" max="4863" width="12.42578125" style="1" customWidth="1"/>
    <col min="4864" max="4864" width="11.140625" style="1" customWidth="1"/>
    <col min="4865" max="5103" width="9.140625" style="1"/>
    <col min="5104" max="5104" width="0" style="1" hidden="1" customWidth="1"/>
    <col min="5105" max="5105" width="11.85546875" style="1" customWidth="1"/>
    <col min="5106" max="5106" width="22" style="1" customWidth="1"/>
    <col min="5107" max="5107" width="15.5703125" style="1" customWidth="1"/>
    <col min="5108" max="5108" width="18.5703125" style="1" customWidth="1"/>
    <col min="5109" max="5112" width="0" style="1" hidden="1" customWidth="1"/>
    <col min="5113" max="5113" width="13.140625" style="1" customWidth="1"/>
    <col min="5114" max="5114" width="13.5703125" style="1" customWidth="1"/>
    <col min="5115" max="5115" width="13.28515625" style="1" customWidth="1"/>
    <col min="5116" max="5116" width="13.42578125" style="1" customWidth="1"/>
    <col min="5117" max="5117" width="11.85546875" style="1" customWidth="1"/>
    <col min="5118" max="5118" width="13.42578125" style="1" customWidth="1"/>
    <col min="5119" max="5119" width="12.42578125" style="1" customWidth="1"/>
    <col min="5120" max="5120" width="11.140625" style="1" customWidth="1"/>
    <col min="5121" max="5359" width="9.140625" style="1"/>
    <col min="5360" max="5360" width="0" style="1" hidden="1" customWidth="1"/>
    <col min="5361" max="5361" width="11.85546875" style="1" customWidth="1"/>
    <col min="5362" max="5362" width="22" style="1" customWidth="1"/>
    <col min="5363" max="5363" width="15.5703125" style="1" customWidth="1"/>
    <col min="5364" max="5364" width="18.5703125" style="1" customWidth="1"/>
    <col min="5365" max="5368" width="0" style="1" hidden="1" customWidth="1"/>
    <col min="5369" max="5369" width="13.140625" style="1" customWidth="1"/>
    <col min="5370" max="5370" width="13.5703125" style="1" customWidth="1"/>
    <col min="5371" max="5371" width="13.28515625" style="1" customWidth="1"/>
    <col min="5372" max="5372" width="13.42578125" style="1" customWidth="1"/>
    <col min="5373" max="5373" width="11.85546875" style="1" customWidth="1"/>
    <col min="5374" max="5374" width="13.42578125" style="1" customWidth="1"/>
    <col min="5375" max="5375" width="12.42578125" style="1" customWidth="1"/>
    <col min="5376" max="5376" width="11.140625" style="1" customWidth="1"/>
    <col min="5377" max="5615" width="9.140625" style="1"/>
    <col min="5616" max="5616" width="0" style="1" hidden="1" customWidth="1"/>
    <col min="5617" max="5617" width="11.85546875" style="1" customWidth="1"/>
    <col min="5618" max="5618" width="22" style="1" customWidth="1"/>
    <col min="5619" max="5619" width="15.5703125" style="1" customWidth="1"/>
    <col min="5620" max="5620" width="18.5703125" style="1" customWidth="1"/>
    <col min="5621" max="5624" width="0" style="1" hidden="1" customWidth="1"/>
    <col min="5625" max="5625" width="13.140625" style="1" customWidth="1"/>
    <col min="5626" max="5626" width="13.5703125" style="1" customWidth="1"/>
    <col min="5627" max="5627" width="13.28515625" style="1" customWidth="1"/>
    <col min="5628" max="5628" width="13.42578125" style="1" customWidth="1"/>
    <col min="5629" max="5629" width="11.85546875" style="1" customWidth="1"/>
    <col min="5630" max="5630" width="13.42578125" style="1" customWidth="1"/>
    <col min="5631" max="5631" width="12.42578125" style="1" customWidth="1"/>
    <col min="5632" max="5632" width="11.140625" style="1" customWidth="1"/>
    <col min="5633" max="5871" width="9.140625" style="1"/>
    <col min="5872" max="5872" width="0" style="1" hidden="1" customWidth="1"/>
    <col min="5873" max="5873" width="11.85546875" style="1" customWidth="1"/>
    <col min="5874" max="5874" width="22" style="1" customWidth="1"/>
    <col min="5875" max="5875" width="15.5703125" style="1" customWidth="1"/>
    <col min="5876" max="5876" width="18.5703125" style="1" customWidth="1"/>
    <col min="5877" max="5880" width="0" style="1" hidden="1" customWidth="1"/>
    <col min="5881" max="5881" width="13.140625" style="1" customWidth="1"/>
    <col min="5882" max="5882" width="13.5703125" style="1" customWidth="1"/>
    <col min="5883" max="5883" width="13.28515625" style="1" customWidth="1"/>
    <col min="5884" max="5884" width="13.42578125" style="1" customWidth="1"/>
    <col min="5885" max="5885" width="11.85546875" style="1" customWidth="1"/>
    <col min="5886" max="5886" width="13.42578125" style="1" customWidth="1"/>
    <col min="5887" max="5887" width="12.42578125" style="1" customWidth="1"/>
    <col min="5888" max="5888" width="11.140625" style="1" customWidth="1"/>
    <col min="5889" max="6127" width="9.140625" style="1"/>
    <col min="6128" max="6128" width="0" style="1" hidden="1" customWidth="1"/>
    <col min="6129" max="6129" width="11.85546875" style="1" customWidth="1"/>
    <col min="6130" max="6130" width="22" style="1" customWidth="1"/>
    <col min="6131" max="6131" width="15.5703125" style="1" customWidth="1"/>
    <col min="6132" max="6132" width="18.5703125" style="1" customWidth="1"/>
    <col min="6133" max="6136" width="0" style="1" hidden="1" customWidth="1"/>
    <col min="6137" max="6137" width="13.140625" style="1" customWidth="1"/>
    <col min="6138" max="6138" width="13.5703125" style="1" customWidth="1"/>
    <col min="6139" max="6139" width="13.28515625" style="1" customWidth="1"/>
    <col min="6140" max="6140" width="13.42578125" style="1" customWidth="1"/>
    <col min="6141" max="6141" width="11.85546875" style="1" customWidth="1"/>
    <col min="6142" max="6142" width="13.42578125" style="1" customWidth="1"/>
    <col min="6143" max="6143" width="12.42578125" style="1" customWidth="1"/>
    <col min="6144" max="6144" width="11.140625" style="1" customWidth="1"/>
    <col min="6145" max="6383" width="9.140625" style="1"/>
    <col min="6384" max="6384" width="0" style="1" hidden="1" customWidth="1"/>
    <col min="6385" max="6385" width="11.85546875" style="1" customWidth="1"/>
    <col min="6386" max="6386" width="22" style="1" customWidth="1"/>
    <col min="6387" max="6387" width="15.5703125" style="1" customWidth="1"/>
    <col min="6388" max="6388" width="18.5703125" style="1" customWidth="1"/>
    <col min="6389" max="6392" width="0" style="1" hidden="1" customWidth="1"/>
    <col min="6393" max="6393" width="13.140625" style="1" customWidth="1"/>
    <col min="6394" max="6394" width="13.5703125" style="1" customWidth="1"/>
    <col min="6395" max="6395" width="13.28515625" style="1" customWidth="1"/>
    <col min="6396" max="6396" width="13.42578125" style="1" customWidth="1"/>
    <col min="6397" max="6397" width="11.85546875" style="1" customWidth="1"/>
    <col min="6398" max="6398" width="13.42578125" style="1" customWidth="1"/>
    <col min="6399" max="6399" width="12.42578125" style="1" customWidth="1"/>
    <col min="6400" max="6400" width="11.140625" style="1" customWidth="1"/>
    <col min="6401" max="6639" width="9.140625" style="1"/>
    <col min="6640" max="6640" width="0" style="1" hidden="1" customWidth="1"/>
    <col min="6641" max="6641" width="11.85546875" style="1" customWidth="1"/>
    <col min="6642" max="6642" width="22" style="1" customWidth="1"/>
    <col min="6643" max="6643" width="15.5703125" style="1" customWidth="1"/>
    <col min="6644" max="6644" width="18.5703125" style="1" customWidth="1"/>
    <col min="6645" max="6648" width="0" style="1" hidden="1" customWidth="1"/>
    <col min="6649" max="6649" width="13.140625" style="1" customWidth="1"/>
    <col min="6650" max="6650" width="13.5703125" style="1" customWidth="1"/>
    <col min="6651" max="6651" width="13.28515625" style="1" customWidth="1"/>
    <col min="6652" max="6652" width="13.42578125" style="1" customWidth="1"/>
    <col min="6653" max="6653" width="11.85546875" style="1" customWidth="1"/>
    <col min="6654" max="6654" width="13.42578125" style="1" customWidth="1"/>
    <col min="6655" max="6655" width="12.42578125" style="1" customWidth="1"/>
    <col min="6656" max="6656" width="11.140625" style="1" customWidth="1"/>
    <col min="6657" max="6895" width="9.140625" style="1"/>
    <col min="6896" max="6896" width="0" style="1" hidden="1" customWidth="1"/>
    <col min="6897" max="6897" width="11.85546875" style="1" customWidth="1"/>
    <col min="6898" max="6898" width="22" style="1" customWidth="1"/>
    <col min="6899" max="6899" width="15.5703125" style="1" customWidth="1"/>
    <col min="6900" max="6900" width="18.5703125" style="1" customWidth="1"/>
    <col min="6901" max="6904" width="0" style="1" hidden="1" customWidth="1"/>
    <col min="6905" max="6905" width="13.140625" style="1" customWidth="1"/>
    <col min="6906" max="6906" width="13.5703125" style="1" customWidth="1"/>
    <col min="6907" max="6907" width="13.28515625" style="1" customWidth="1"/>
    <col min="6908" max="6908" width="13.42578125" style="1" customWidth="1"/>
    <col min="6909" max="6909" width="11.85546875" style="1" customWidth="1"/>
    <col min="6910" max="6910" width="13.42578125" style="1" customWidth="1"/>
    <col min="6911" max="6911" width="12.42578125" style="1" customWidth="1"/>
    <col min="6912" max="6912" width="11.140625" style="1" customWidth="1"/>
    <col min="6913" max="7151" width="9.140625" style="1"/>
    <col min="7152" max="7152" width="0" style="1" hidden="1" customWidth="1"/>
    <col min="7153" max="7153" width="11.85546875" style="1" customWidth="1"/>
    <col min="7154" max="7154" width="22" style="1" customWidth="1"/>
    <col min="7155" max="7155" width="15.5703125" style="1" customWidth="1"/>
    <col min="7156" max="7156" width="18.5703125" style="1" customWidth="1"/>
    <col min="7157" max="7160" width="0" style="1" hidden="1" customWidth="1"/>
    <col min="7161" max="7161" width="13.140625" style="1" customWidth="1"/>
    <col min="7162" max="7162" width="13.5703125" style="1" customWidth="1"/>
    <col min="7163" max="7163" width="13.28515625" style="1" customWidth="1"/>
    <col min="7164" max="7164" width="13.42578125" style="1" customWidth="1"/>
    <col min="7165" max="7165" width="11.85546875" style="1" customWidth="1"/>
    <col min="7166" max="7166" width="13.42578125" style="1" customWidth="1"/>
    <col min="7167" max="7167" width="12.42578125" style="1" customWidth="1"/>
    <col min="7168" max="7168" width="11.140625" style="1" customWidth="1"/>
    <col min="7169" max="7407" width="9.140625" style="1"/>
    <col min="7408" max="7408" width="0" style="1" hidden="1" customWidth="1"/>
    <col min="7409" max="7409" width="11.85546875" style="1" customWidth="1"/>
    <col min="7410" max="7410" width="22" style="1" customWidth="1"/>
    <col min="7411" max="7411" width="15.5703125" style="1" customWidth="1"/>
    <col min="7412" max="7412" width="18.5703125" style="1" customWidth="1"/>
    <col min="7413" max="7416" width="0" style="1" hidden="1" customWidth="1"/>
    <col min="7417" max="7417" width="13.140625" style="1" customWidth="1"/>
    <col min="7418" max="7418" width="13.5703125" style="1" customWidth="1"/>
    <col min="7419" max="7419" width="13.28515625" style="1" customWidth="1"/>
    <col min="7420" max="7420" width="13.42578125" style="1" customWidth="1"/>
    <col min="7421" max="7421" width="11.85546875" style="1" customWidth="1"/>
    <col min="7422" max="7422" width="13.42578125" style="1" customWidth="1"/>
    <col min="7423" max="7423" width="12.42578125" style="1" customWidth="1"/>
    <col min="7424" max="7424" width="11.140625" style="1" customWidth="1"/>
    <col min="7425" max="7663" width="9.140625" style="1"/>
    <col min="7664" max="7664" width="0" style="1" hidden="1" customWidth="1"/>
    <col min="7665" max="7665" width="11.85546875" style="1" customWidth="1"/>
    <col min="7666" max="7666" width="22" style="1" customWidth="1"/>
    <col min="7667" max="7667" width="15.5703125" style="1" customWidth="1"/>
    <col min="7668" max="7668" width="18.5703125" style="1" customWidth="1"/>
    <col min="7669" max="7672" width="0" style="1" hidden="1" customWidth="1"/>
    <col min="7673" max="7673" width="13.140625" style="1" customWidth="1"/>
    <col min="7674" max="7674" width="13.5703125" style="1" customWidth="1"/>
    <col min="7675" max="7675" width="13.28515625" style="1" customWidth="1"/>
    <col min="7676" max="7676" width="13.42578125" style="1" customWidth="1"/>
    <col min="7677" max="7677" width="11.85546875" style="1" customWidth="1"/>
    <col min="7678" max="7678" width="13.42578125" style="1" customWidth="1"/>
    <col min="7679" max="7679" width="12.42578125" style="1" customWidth="1"/>
    <col min="7680" max="7680" width="11.140625" style="1" customWidth="1"/>
    <col min="7681" max="7919" width="9.140625" style="1"/>
    <col min="7920" max="7920" width="0" style="1" hidden="1" customWidth="1"/>
    <col min="7921" max="7921" width="11.85546875" style="1" customWidth="1"/>
    <col min="7922" max="7922" width="22" style="1" customWidth="1"/>
    <col min="7923" max="7923" width="15.5703125" style="1" customWidth="1"/>
    <col min="7924" max="7924" width="18.5703125" style="1" customWidth="1"/>
    <col min="7925" max="7928" width="0" style="1" hidden="1" customWidth="1"/>
    <col min="7929" max="7929" width="13.140625" style="1" customWidth="1"/>
    <col min="7930" max="7930" width="13.5703125" style="1" customWidth="1"/>
    <col min="7931" max="7931" width="13.28515625" style="1" customWidth="1"/>
    <col min="7932" max="7932" width="13.42578125" style="1" customWidth="1"/>
    <col min="7933" max="7933" width="11.85546875" style="1" customWidth="1"/>
    <col min="7934" max="7934" width="13.42578125" style="1" customWidth="1"/>
    <col min="7935" max="7935" width="12.42578125" style="1" customWidth="1"/>
    <col min="7936" max="7936" width="11.140625" style="1" customWidth="1"/>
    <col min="7937" max="8175" width="9.140625" style="1"/>
    <col min="8176" max="8176" width="0" style="1" hidden="1" customWidth="1"/>
    <col min="8177" max="8177" width="11.85546875" style="1" customWidth="1"/>
    <col min="8178" max="8178" width="22" style="1" customWidth="1"/>
    <col min="8179" max="8179" width="15.5703125" style="1" customWidth="1"/>
    <col min="8180" max="8180" width="18.5703125" style="1" customWidth="1"/>
    <col min="8181" max="8184" width="0" style="1" hidden="1" customWidth="1"/>
    <col min="8185" max="8185" width="13.140625" style="1" customWidth="1"/>
    <col min="8186" max="8186" width="13.5703125" style="1" customWidth="1"/>
    <col min="8187" max="8187" width="13.28515625" style="1" customWidth="1"/>
    <col min="8188" max="8188" width="13.42578125" style="1" customWidth="1"/>
    <col min="8189" max="8189" width="11.85546875" style="1" customWidth="1"/>
    <col min="8190" max="8190" width="13.42578125" style="1" customWidth="1"/>
    <col min="8191" max="8191" width="12.42578125" style="1" customWidth="1"/>
    <col min="8192" max="8192" width="11.140625" style="1" customWidth="1"/>
    <col min="8193" max="8431" width="9.140625" style="1"/>
    <col min="8432" max="8432" width="0" style="1" hidden="1" customWidth="1"/>
    <col min="8433" max="8433" width="11.85546875" style="1" customWidth="1"/>
    <col min="8434" max="8434" width="22" style="1" customWidth="1"/>
    <col min="8435" max="8435" width="15.5703125" style="1" customWidth="1"/>
    <col min="8436" max="8436" width="18.5703125" style="1" customWidth="1"/>
    <col min="8437" max="8440" width="0" style="1" hidden="1" customWidth="1"/>
    <col min="8441" max="8441" width="13.140625" style="1" customWidth="1"/>
    <col min="8442" max="8442" width="13.5703125" style="1" customWidth="1"/>
    <col min="8443" max="8443" width="13.28515625" style="1" customWidth="1"/>
    <col min="8444" max="8444" width="13.42578125" style="1" customWidth="1"/>
    <col min="8445" max="8445" width="11.85546875" style="1" customWidth="1"/>
    <col min="8446" max="8446" width="13.42578125" style="1" customWidth="1"/>
    <col min="8447" max="8447" width="12.42578125" style="1" customWidth="1"/>
    <col min="8448" max="8448" width="11.140625" style="1" customWidth="1"/>
    <col min="8449" max="8687" width="9.140625" style="1"/>
    <col min="8688" max="8688" width="0" style="1" hidden="1" customWidth="1"/>
    <col min="8689" max="8689" width="11.85546875" style="1" customWidth="1"/>
    <col min="8690" max="8690" width="22" style="1" customWidth="1"/>
    <col min="8691" max="8691" width="15.5703125" style="1" customWidth="1"/>
    <col min="8692" max="8692" width="18.5703125" style="1" customWidth="1"/>
    <col min="8693" max="8696" width="0" style="1" hidden="1" customWidth="1"/>
    <col min="8697" max="8697" width="13.140625" style="1" customWidth="1"/>
    <col min="8698" max="8698" width="13.5703125" style="1" customWidth="1"/>
    <col min="8699" max="8699" width="13.28515625" style="1" customWidth="1"/>
    <col min="8700" max="8700" width="13.42578125" style="1" customWidth="1"/>
    <col min="8701" max="8701" width="11.85546875" style="1" customWidth="1"/>
    <col min="8702" max="8702" width="13.42578125" style="1" customWidth="1"/>
    <col min="8703" max="8703" width="12.42578125" style="1" customWidth="1"/>
    <col min="8704" max="8704" width="11.140625" style="1" customWidth="1"/>
    <col min="8705" max="8943" width="9.140625" style="1"/>
    <col min="8944" max="8944" width="0" style="1" hidden="1" customWidth="1"/>
    <col min="8945" max="8945" width="11.85546875" style="1" customWidth="1"/>
    <col min="8946" max="8946" width="22" style="1" customWidth="1"/>
    <col min="8947" max="8947" width="15.5703125" style="1" customWidth="1"/>
    <col min="8948" max="8948" width="18.5703125" style="1" customWidth="1"/>
    <col min="8949" max="8952" width="0" style="1" hidden="1" customWidth="1"/>
    <col min="8953" max="8953" width="13.140625" style="1" customWidth="1"/>
    <col min="8954" max="8954" width="13.5703125" style="1" customWidth="1"/>
    <col min="8955" max="8955" width="13.28515625" style="1" customWidth="1"/>
    <col min="8956" max="8956" width="13.42578125" style="1" customWidth="1"/>
    <col min="8957" max="8957" width="11.85546875" style="1" customWidth="1"/>
    <col min="8958" max="8958" width="13.42578125" style="1" customWidth="1"/>
    <col min="8959" max="8959" width="12.42578125" style="1" customWidth="1"/>
    <col min="8960" max="8960" width="11.140625" style="1" customWidth="1"/>
    <col min="8961" max="9199" width="9.140625" style="1"/>
    <col min="9200" max="9200" width="0" style="1" hidden="1" customWidth="1"/>
    <col min="9201" max="9201" width="11.85546875" style="1" customWidth="1"/>
    <col min="9202" max="9202" width="22" style="1" customWidth="1"/>
    <col min="9203" max="9203" width="15.5703125" style="1" customWidth="1"/>
    <col min="9204" max="9204" width="18.5703125" style="1" customWidth="1"/>
    <col min="9205" max="9208" width="0" style="1" hidden="1" customWidth="1"/>
    <col min="9209" max="9209" width="13.140625" style="1" customWidth="1"/>
    <col min="9210" max="9210" width="13.5703125" style="1" customWidth="1"/>
    <col min="9211" max="9211" width="13.28515625" style="1" customWidth="1"/>
    <col min="9212" max="9212" width="13.42578125" style="1" customWidth="1"/>
    <col min="9213" max="9213" width="11.85546875" style="1" customWidth="1"/>
    <col min="9214" max="9214" width="13.42578125" style="1" customWidth="1"/>
    <col min="9215" max="9215" width="12.42578125" style="1" customWidth="1"/>
    <col min="9216" max="9216" width="11.140625" style="1" customWidth="1"/>
    <col min="9217" max="9455" width="9.140625" style="1"/>
    <col min="9456" max="9456" width="0" style="1" hidden="1" customWidth="1"/>
    <col min="9457" max="9457" width="11.85546875" style="1" customWidth="1"/>
    <col min="9458" max="9458" width="22" style="1" customWidth="1"/>
    <col min="9459" max="9459" width="15.5703125" style="1" customWidth="1"/>
    <col min="9460" max="9460" width="18.5703125" style="1" customWidth="1"/>
    <col min="9461" max="9464" width="0" style="1" hidden="1" customWidth="1"/>
    <col min="9465" max="9465" width="13.140625" style="1" customWidth="1"/>
    <col min="9466" max="9466" width="13.5703125" style="1" customWidth="1"/>
    <col min="9467" max="9467" width="13.28515625" style="1" customWidth="1"/>
    <col min="9468" max="9468" width="13.42578125" style="1" customWidth="1"/>
    <col min="9469" max="9469" width="11.85546875" style="1" customWidth="1"/>
    <col min="9470" max="9470" width="13.42578125" style="1" customWidth="1"/>
    <col min="9471" max="9471" width="12.42578125" style="1" customWidth="1"/>
    <col min="9472" max="9472" width="11.140625" style="1" customWidth="1"/>
    <col min="9473" max="9711" width="9.140625" style="1"/>
    <col min="9712" max="9712" width="0" style="1" hidden="1" customWidth="1"/>
    <col min="9713" max="9713" width="11.85546875" style="1" customWidth="1"/>
    <col min="9714" max="9714" width="22" style="1" customWidth="1"/>
    <col min="9715" max="9715" width="15.5703125" style="1" customWidth="1"/>
    <col min="9716" max="9716" width="18.5703125" style="1" customWidth="1"/>
    <col min="9717" max="9720" width="0" style="1" hidden="1" customWidth="1"/>
    <col min="9721" max="9721" width="13.140625" style="1" customWidth="1"/>
    <col min="9722" max="9722" width="13.5703125" style="1" customWidth="1"/>
    <col min="9723" max="9723" width="13.28515625" style="1" customWidth="1"/>
    <col min="9724" max="9724" width="13.42578125" style="1" customWidth="1"/>
    <col min="9725" max="9725" width="11.85546875" style="1" customWidth="1"/>
    <col min="9726" max="9726" width="13.42578125" style="1" customWidth="1"/>
    <col min="9727" max="9727" width="12.42578125" style="1" customWidth="1"/>
    <col min="9728" max="9728" width="11.140625" style="1" customWidth="1"/>
    <col min="9729" max="9967" width="9.140625" style="1"/>
    <col min="9968" max="9968" width="0" style="1" hidden="1" customWidth="1"/>
    <col min="9969" max="9969" width="11.85546875" style="1" customWidth="1"/>
    <col min="9970" max="9970" width="22" style="1" customWidth="1"/>
    <col min="9971" max="9971" width="15.5703125" style="1" customWidth="1"/>
    <col min="9972" max="9972" width="18.5703125" style="1" customWidth="1"/>
    <col min="9973" max="9976" width="0" style="1" hidden="1" customWidth="1"/>
    <col min="9977" max="9977" width="13.140625" style="1" customWidth="1"/>
    <col min="9978" max="9978" width="13.5703125" style="1" customWidth="1"/>
    <col min="9979" max="9979" width="13.28515625" style="1" customWidth="1"/>
    <col min="9980" max="9980" width="13.42578125" style="1" customWidth="1"/>
    <col min="9981" max="9981" width="11.85546875" style="1" customWidth="1"/>
    <col min="9982" max="9982" width="13.42578125" style="1" customWidth="1"/>
    <col min="9983" max="9983" width="12.42578125" style="1" customWidth="1"/>
    <col min="9984" max="9984" width="11.140625" style="1" customWidth="1"/>
    <col min="9985" max="10223" width="9.140625" style="1"/>
    <col min="10224" max="10224" width="0" style="1" hidden="1" customWidth="1"/>
    <col min="10225" max="10225" width="11.85546875" style="1" customWidth="1"/>
    <col min="10226" max="10226" width="22" style="1" customWidth="1"/>
    <col min="10227" max="10227" width="15.5703125" style="1" customWidth="1"/>
    <col min="10228" max="10228" width="18.5703125" style="1" customWidth="1"/>
    <col min="10229" max="10232" width="0" style="1" hidden="1" customWidth="1"/>
    <col min="10233" max="10233" width="13.140625" style="1" customWidth="1"/>
    <col min="10234" max="10234" width="13.5703125" style="1" customWidth="1"/>
    <col min="10235" max="10235" width="13.28515625" style="1" customWidth="1"/>
    <col min="10236" max="10236" width="13.42578125" style="1" customWidth="1"/>
    <col min="10237" max="10237" width="11.85546875" style="1" customWidth="1"/>
    <col min="10238" max="10238" width="13.42578125" style="1" customWidth="1"/>
    <col min="10239" max="10239" width="12.42578125" style="1" customWidth="1"/>
    <col min="10240" max="10240" width="11.140625" style="1" customWidth="1"/>
    <col min="10241" max="10479" width="9.140625" style="1"/>
    <col min="10480" max="10480" width="0" style="1" hidden="1" customWidth="1"/>
    <col min="10481" max="10481" width="11.85546875" style="1" customWidth="1"/>
    <col min="10482" max="10482" width="22" style="1" customWidth="1"/>
    <col min="10483" max="10483" width="15.5703125" style="1" customWidth="1"/>
    <col min="10484" max="10484" width="18.5703125" style="1" customWidth="1"/>
    <col min="10485" max="10488" width="0" style="1" hidden="1" customWidth="1"/>
    <col min="10489" max="10489" width="13.140625" style="1" customWidth="1"/>
    <col min="10490" max="10490" width="13.5703125" style="1" customWidth="1"/>
    <col min="10491" max="10491" width="13.28515625" style="1" customWidth="1"/>
    <col min="10492" max="10492" width="13.42578125" style="1" customWidth="1"/>
    <col min="10493" max="10493" width="11.85546875" style="1" customWidth="1"/>
    <col min="10494" max="10494" width="13.42578125" style="1" customWidth="1"/>
    <col min="10495" max="10495" width="12.42578125" style="1" customWidth="1"/>
    <col min="10496" max="10496" width="11.140625" style="1" customWidth="1"/>
    <col min="10497" max="10735" width="9.140625" style="1"/>
    <col min="10736" max="10736" width="0" style="1" hidden="1" customWidth="1"/>
    <col min="10737" max="10737" width="11.85546875" style="1" customWidth="1"/>
    <col min="10738" max="10738" width="22" style="1" customWidth="1"/>
    <col min="10739" max="10739" width="15.5703125" style="1" customWidth="1"/>
    <col min="10740" max="10740" width="18.5703125" style="1" customWidth="1"/>
    <col min="10741" max="10744" width="0" style="1" hidden="1" customWidth="1"/>
    <col min="10745" max="10745" width="13.140625" style="1" customWidth="1"/>
    <col min="10746" max="10746" width="13.5703125" style="1" customWidth="1"/>
    <col min="10747" max="10747" width="13.28515625" style="1" customWidth="1"/>
    <col min="10748" max="10748" width="13.42578125" style="1" customWidth="1"/>
    <col min="10749" max="10749" width="11.85546875" style="1" customWidth="1"/>
    <col min="10750" max="10750" width="13.42578125" style="1" customWidth="1"/>
    <col min="10751" max="10751" width="12.42578125" style="1" customWidth="1"/>
    <col min="10752" max="10752" width="11.140625" style="1" customWidth="1"/>
    <col min="10753" max="10991" width="9.140625" style="1"/>
    <col min="10992" max="10992" width="0" style="1" hidden="1" customWidth="1"/>
    <col min="10993" max="10993" width="11.85546875" style="1" customWidth="1"/>
    <col min="10994" max="10994" width="22" style="1" customWidth="1"/>
    <col min="10995" max="10995" width="15.5703125" style="1" customWidth="1"/>
    <col min="10996" max="10996" width="18.5703125" style="1" customWidth="1"/>
    <col min="10997" max="11000" width="0" style="1" hidden="1" customWidth="1"/>
    <col min="11001" max="11001" width="13.140625" style="1" customWidth="1"/>
    <col min="11002" max="11002" width="13.5703125" style="1" customWidth="1"/>
    <col min="11003" max="11003" width="13.28515625" style="1" customWidth="1"/>
    <col min="11004" max="11004" width="13.42578125" style="1" customWidth="1"/>
    <col min="11005" max="11005" width="11.85546875" style="1" customWidth="1"/>
    <col min="11006" max="11006" width="13.42578125" style="1" customWidth="1"/>
    <col min="11007" max="11007" width="12.42578125" style="1" customWidth="1"/>
    <col min="11008" max="11008" width="11.140625" style="1" customWidth="1"/>
    <col min="11009" max="11247" width="9.140625" style="1"/>
    <col min="11248" max="11248" width="0" style="1" hidden="1" customWidth="1"/>
    <col min="11249" max="11249" width="11.85546875" style="1" customWidth="1"/>
    <col min="11250" max="11250" width="22" style="1" customWidth="1"/>
    <col min="11251" max="11251" width="15.5703125" style="1" customWidth="1"/>
    <col min="11252" max="11252" width="18.5703125" style="1" customWidth="1"/>
    <col min="11253" max="11256" width="0" style="1" hidden="1" customWidth="1"/>
    <col min="11257" max="11257" width="13.140625" style="1" customWidth="1"/>
    <col min="11258" max="11258" width="13.5703125" style="1" customWidth="1"/>
    <col min="11259" max="11259" width="13.28515625" style="1" customWidth="1"/>
    <col min="11260" max="11260" width="13.42578125" style="1" customWidth="1"/>
    <col min="11261" max="11261" width="11.85546875" style="1" customWidth="1"/>
    <col min="11262" max="11262" width="13.42578125" style="1" customWidth="1"/>
    <col min="11263" max="11263" width="12.42578125" style="1" customWidth="1"/>
    <col min="11264" max="11264" width="11.140625" style="1" customWidth="1"/>
    <col min="11265" max="11503" width="9.140625" style="1"/>
    <col min="11504" max="11504" width="0" style="1" hidden="1" customWidth="1"/>
    <col min="11505" max="11505" width="11.85546875" style="1" customWidth="1"/>
    <col min="11506" max="11506" width="22" style="1" customWidth="1"/>
    <col min="11507" max="11507" width="15.5703125" style="1" customWidth="1"/>
    <col min="11508" max="11508" width="18.5703125" style="1" customWidth="1"/>
    <col min="11509" max="11512" width="0" style="1" hidden="1" customWidth="1"/>
    <col min="11513" max="11513" width="13.140625" style="1" customWidth="1"/>
    <col min="11514" max="11514" width="13.5703125" style="1" customWidth="1"/>
    <col min="11515" max="11515" width="13.28515625" style="1" customWidth="1"/>
    <col min="11516" max="11516" width="13.42578125" style="1" customWidth="1"/>
    <col min="11517" max="11517" width="11.85546875" style="1" customWidth="1"/>
    <col min="11518" max="11518" width="13.42578125" style="1" customWidth="1"/>
    <col min="11519" max="11519" width="12.42578125" style="1" customWidth="1"/>
    <col min="11520" max="11520" width="11.140625" style="1" customWidth="1"/>
    <col min="11521" max="11759" width="9.140625" style="1"/>
    <col min="11760" max="11760" width="0" style="1" hidden="1" customWidth="1"/>
    <col min="11761" max="11761" width="11.85546875" style="1" customWidth="1"/>
    <col min="11762" max="11762" width="22" style="1" customWidth="1"/>
    <col min="11763" max="11763" width="15.5703125" style="1" customWidth="1"/>
    <col min="11764" max="11764" width="18.5703125" style="1" customWidth="1"/>
    <col min="11765" max="11768" width="0" style="1" hidden="1" customWidth="1"/>
    <col min="11769" max="11769" width="13.140625" style="1" customWidth="1"/>
    <col min="11770" max="11770" width="13.5703125" style="1" customWidth="1"/>
    <col min="11771" max="11771" width="13.28515625" style="1" customWidth="1"/>
    <col min="11772" max="11772" width="13.42578125" style="1" customWidth="1"/>
    <col min="11773" max="11773" width="11.85546875" style="1" customWidth="1"/>
    <col min="11774" max="11774" width="13.42578125" style="1" customWidth="1"/>
    <col min="11775" max="11775" width="12.42578125" style="1" customWidth="1"/>
    <col min="11776" max="11776" width="11.140625" style="1" customWidth="1"/>
    <col min="11777" max="12015" width="9.140625" style="1"/>
    <col min="12016" max="12016" width="0" style="1" hidden="1" customWidth="1"/>
    <col min="12017" max="12017" width="11.85546875" style="1" customWidth="1"/>
    <col min="12018" max="12018" width="22" style="1" customWidth="1"/>
    <col min="12019" max="12019" width="15.5703125" style="1" customWidth="1"/>
    <col min="12020" max="12020" width="18.5703125" style="1" customWidth="1"/>
    <col min="12021" max="12024" width="0" style="1" hidden="1" customWidth="1"/>
    <col min="12025" max="12025" width="13.140625" style="1" customWidth="1"/>
    <col min="12026" max="12026" width="13.5703125" style="1" customWidth="1"/>
    <col min="12027" max="12027" width="13.28515625" style="1" customWidth="1"/>
    <col min="12028" max="12028" width="13.42578125" style="1" customWidth="1"/>
    <col min="12029" max="12029" width="11.85546875" style="1" customWidth="1"/>
    <col min="12030" max="12030" width="13.42578125" style="1" customWidth="1"/>
    <col min="12031" max="12031" width="12.42578125" style="1" customWidth="1"/>
    <col min="12032" max="12032" width="11.140625" style="1" customWidth="1"/>
    <col min="12033" max="12271" width="9.140625" style="1"/>
    <col min="12272" max="12272" width="0" style="1" hidden="1" customWidth="1"/>
    <col min="12273" max="12273" width="11.85546875" style="1" customWidth="1"/>
    <col min="12274" max="12274" width="22" style="1" customWidth="1"/>
    <col min="12275" max="12275" width="15.5703125" style="1" customWidth="1"/>
    <col min="12276" max="12276" width="18.5703125" style="1" customWidth="1"/>
    <col min="12277" max="12280" width="0" style="1" hidden="1" customWidth="1"/>
    <col min="12281" max="12281" width="13.140625" style="1" customWidth="1"/>
    <col min="12282" max="12282" width="13.5703125" style="1" customWidth="1"/>
    <col min="12283" max="12283" width="13.28515625" style="1" customWidth="1"/>
    <col min="12284" max="12284" width="13.42578125" style="1" customWidth="1"/>
    <col min="12285" max="12285" width="11.85546875" style="1" customWidth="1"/>
    <col min="12286" max="12286" width="13.42578125" style="1" customWidth="1"/>
    <col min="12287" max="12287" width="12.42578125" style="1" customWidth="1"/>
    <col min="12288" max="12288" width="11.140625" style="1" customWidth="1"/>
    <col min="12289" max="12527" width="9.140625" style="1"/>
    <col min="12528" max="12528" width="0" style="1" hidden="1" customWidth="1"/>
    <col min="12529" max="12529" width="11.85546875" style="1" customWidth="1"/>
    <col min="12530" max="12530" width="22" style="1" customWidth="1"/>
    <col min="12531" max="12531" width="15.5703125" style="1" customWidth="1"/>
    <col min="12532" max="12532" width="18.5703125" style="1" customWidth="1"/>
    <col min="12533" max="12536" width="0" style="1" hidden="1" customWidth="1"/>
    <col min="12537" max="12537" width="13.140625" style="1" customWidth="1"/>
    <col min="12538" max="12538" width="13.5703125" style="1" customWidth="1"/>
    <col min="12539" max="12539" width="13.28515625" style="1" customWidth="1"/>
    <col min="12540" max="12540" width="13.42578125" style="1" customWidth="1"/>
    <col min="12541" max="12541" width="11.85546875" style="1" customWidth="1"/>
    <col min="12542" max="12542" width="13.42578125" style="1" customWidth="1"/>
    <col min="12543" max="12543" width="12.42578125" style="1" customWidth="1"/>
    <col min="12544" max="12544" width="11.140625" style="1" customWidth="1"/>
    <col min="12545" max="12783" width="9.140625" style="1"/>
    <col min="12784" max="12784" width="0" style="1" hidden="1" customWidth="1"/>
    <col min="12785" max="12785" width="11.85546875" style="1" customWidth="1"/>
    <col min="12786" max="12786" width="22" style="1" customWidth="1"/>
    <col min="12787" max="12787" width="15.5703125" style="1" customWidth="1"/>
    <col min="12788" max="12788" width="18.5703125" style="1" customWidth="1"/>
    <col min="12789" max="12792" width="0" style="1" hidden="1" customWidth="1"/>
    <col min="12793" max="12793" width="13.140625" style="1" customWidth="1"/>
    <col min="12794" max="12794" width="13.5703125" style="1" customWidth="1"/>
    <col min="12795" max="12795" width="13.28515625" style="1" customWidth="1"/>
    <col min="12796" max="12796" width="13.42578125" style="1" customWidth="1"/>
    <col min="12797" max="12797" width="11.85546875" style="1" customWidth="1"/>
    <col min="12798" max="12798" width="13.42578125" style="1" customWidth="1"/>
    <col min="12799" max="12799" width="12.42578125" style="1" customWidth="1"/>
    <col min="12800" max="12800" width="11.140625" style="1" customWidth="1"/>
    <col min="12801" max="13039" width="9.140625" style="1"/>
    <col min="13040" max="13040" width="0" style="1" hidden="1" customWidth="1"/>
    <col min="13041" max="13041" width="11.85546875" style="1" customWidth="1"/>
    <col min="13042" max="13042" width="22" style="1" customWidth="1"/>
    <col min="13043" max="13043" width="15.5703125" style="1" customWidth="1"/>
    <col min="13044" max="13044" width="18.5703125" style="1" customWidth="1"/>
    <col min="13045" max="13048" width="0" style="1" hidden="1" customWidth="1"/>
    <col min="13049" max="13049" width="13.140625" style="1" customWidth="1"/>
    <col min="13050" max="13050" width="13.5703125" style="1" customWidth="1"/>
    <col min="13051" max="13051" width="13.28515625" style="1" customWidth="1"/>
    <col min="13052" max="13052" width="13.42578125" style="1" customWidth="1"/>
    <col min="13053" max="13053" width="11.85546875" style="1" customWidth="1"/>
    <col min="13054" max="13054" width="13.42578125" style="1" customWidth="1"/>
    <col min="13055" max="13055" width="12.42578125" style="1" customWidth="1"/>
    <col min="13056" max="13056" width="11.140625" style="1" customWidth="1"/>
    <col min="13057" max="13295" width="9.140625" style="1"/>
    <col min="13296" max="13296" width="0" style="1" hidden="1" customWidth="1"/>
    <col min="13297" max="13297" width="11.85546875" style="1" customWidth="1"/>
    <col min="13298" max="13298" width="22" style="1" customWidth="1"/>
    <col min="13299" max="13299" width="15.5703125" style="1" customWidth="1"/>
    <col min="13300" max="13300" width="18.5703125" style="1" customWidth="1"/>
    <col min="13301" max="13304" width="0" style="1" hidden="1" customWidth="1"/>
    <col min="13305" max="13305" width="13.140625" style="1" customWidth="1"/>
    <col min="13306" max="13306" width="13.5703125" style="1" customWidth="1"/>
    <col min="13307" max="13307" width="13.28515625" style="1" customWidth="1"/>
    <col min="13308" max="13308" width="13.42578125" style="1" customWidth="1"/>
    <col min="13309" max="13309" width="11.85546875" style="1" customWidth="1"/>
    <col min="13310" max="13310" width="13.42578125" style="1" customWidth="1"/>
    <col min="13311" max="13311" width="12.42578125" style="1" customWidth="1"/>
    <col min="13312" max="13312" width="11.140625" style="1" customWidth="1"/>
    <col min="13313" max="13551" width="9.140625" style="1"/>
    <col min="13552" max="13552" width="0" style="1" hidden="1" customWidth="1"/>
    <col min="13553" max="13553" width="11.85546875" style="1" customWidth="1"/>
    <col min="13554" max="13554" width="22" style="1" customWidth="1"/>
    <col min="13555" max="13555" width="15.5703125" style="1" customWidth="1"/>
    <col min="13556" max="13556" width="18.5703125" style="1" customWidth="1"/>
    <col min="13557" max="13560" width="0" style="1" hidden="1" customWidth="1"/>
    <col min="13561" max="13561" width="13.140625" style="1" customWidth="1"/>
    <col min="13562" max="13562" width="13.5703125" style="1" customWidth="1"/>
    <col min="13563" max="13563" width="13.28515625" style="1" customWidth="1"/>
    <col min="13564" max="13564" width="13.42578125" style="1" customWidth="1"/>
    <col min="13565" max="13565" width="11.85546875" style="1" customWidth="1"/>
    <col min="13566" max="13566" width="13.42578125" style="1" customWidth="1"/>
    <col min="13567" max="13567" width="12.42578125" style="1" customWidth="1"/>
    <col min="13568" max="13568" width="11.140625" style="1" customWidth="1"/>
    <col min="13569" max="13807" width="9.140625" style="1"/>
    <col min="13808" max="13808" width="0" style="1" hidden="1" customWidth="1"/>
    <col min="13809" max="13809" width="11.85546875" style="1" customWidth="1"/>
    <col min="13810" max="13810" width="22" style="1" customWidth="1"/>
    <col min="13811" max="13811" width="15.5703125" style="1" customWidth="1"/>
    <col min="13812" max="13812" width="18.5703125" style="1" customWidth="1"/>
    <col min="13813" max="13816" width="0" style="1" hidden="1" customWidth="1"/>
    <col min="13817" max="13817" width="13.140625" style="1" customWidth="1"/>
    <col min="13818" max="13818" width="13.5703125" style="1" customWidth="1"/>
    <col min="13819" max="13819" width="13.28515625" style="1" customWidth="1"/>
    <col min="13820" max="13820" width="13.42578125" style="1" customWidth="1"/>
    <col min="13821" max="13821" width="11.85546875" style="1" customWidth="1"/>
    <col min="13822" max="13822" width="13.42578125" style="1" customWidth="1"/>
    <col min="13823" max="13823" width="12.42578125" style="1" customWidth="1"/>
    <col min="13824" max="13824" width="11.140625" style="1" customWidth="1"/>
    <col min="13825" max="14063" width="9.140625" style="1"/>
    <col min="14064" max="14064" width="0" style="1" hidden="1" customWidth="1"/>
    <col min="14065" max="14065" width="11.85546875" style="1" customWidth="1"/>
    <col min="14066" max="14066" width="22" style="1" customWidth="1"/>
    <col min="14067" max="14067" width="15.5703125" style="1" customWidth="1"/>
    <col min="14068" max="14068" width="18.5703125" style="1" customWidth="1"/>
    <col min="14069" max="14072" width="0" style="1" hidden="1" customWidth="1"/>
    <col min="14073" max="14073" width="13.140625" style="1" customWidth="1"/>
    <col min="14074" max="14074" width="13.5703125" style="1" customWidth="1"/>
    <col min="14075" max="14075" width="13.28515625" style="1" customWidth="1"/>
    <col min="14076" max="14076" width="13.42578125" style="1" customWidth="1"/>
    <col min="14077" max="14077" width="11.85546875" style="1" customWidth="1"/>
    <col min="14078" max="14078" width="13.42578125" style="1" customWidth="1"/>
    <col min="14079" max="14079" width="12.42578125" style="1" customWidth="1"/>
    <col min="14080" max="14080" width="11.140625" style="1" customWidth="1"/>
    <col min="14081" max="14319" width="9.140625" style="1"/>
    <col min="14320" max="14320" width="0" style="1" hidden="1" customWidth="1"/>
    <col min="14321" max="14321" width="11.85546875" style="1" customWidth="1"/>
    <col min="14322" max="14322" width="22" style="1" customWidth="1"/>
    <col min="14323" max="14323" width="15.5703125" style="1" customWidth="1"/>
    <col min="14324" max="14324" width="18.5703125" style="1" customWidth="1"/>
    <col min="14325" max="14328" width="0" style="1" hidden="1" customWidth="1"/>
    <col min="14329" max="14329" width="13.140625" style="1" customWidth="1"/>
    <col min="14330" max="14330" width="13.5703125" style="1" customWidth="1"/>
    <col min="14331" max="14331" width="13.28515625" style="1" customWidth="1"/>
    <col min="14332" max="14332" width="13.42578125" style="1" customWidth="1"/>
    <col min="14333" max="14333" width="11.85546875" style="1" customWidth="1"/>
    <col min="14334" max="14334" width="13.42578125" style="1" customWidth="1"/>
    <col min="14335" max="14335" width="12.42578125" style="1" customWidth="1"/>
    <col min="14336" max="14336" width="11.140625" style="1" customWidth="1"/>
    <col min="14337" max="14575" width="9.140625" style="1"/>
    <col min="14576" max="14576" width="0" style="1" hidden="1" customWidth="1"/>
    <col min="14577" max="14577" width="11.85546875" style="1" customWidth="1"/>
    <col min="14578" max="14578" width="22" style="1" customWidth="1"/>
    <col min="14579" max="14579" width="15.5703125" style="1" customWidth="1"/>
    <col min="14580" max="14580" width="18.5703125" style="1" customWidth="1"/>
    <col min="14581" max="14584" width="0" style="1" hidden="1" customWidth="1"/>
    <col min="14585" max="14585" width="13.140625" style="1" customWidth="1"/>
    <col min="14586" max="14586" width="13.5703125" style="1" customWidth="1"/>
    <col min="14587" max="14587" width="13.28515625" style="1" customWidth="1"/>
    <col min="14588" max="14588" width="13.42578125" style="1" customWidth="1"/>
    <col min="14589" max="14589" width="11.85546875" style="1" customWidth="1"/>
    <col min="14590" max="14590" width="13.42578125" style="1" customWidth="1"/>
    <col min="14591" max="14591" width="12.42578125" style="1" customWidth="1"/>
    <col min="14592" max="14592" width="11.140625" style="1" customWidth="1"/>
    <col min="14593" max="14831" width="9.140625" style="1"/>
    <col min="14832" max="14832" width="0" style="1" hidden="1" customWidth="1"/>
    <col min="14833" max="14833" width="11.85546875" style="1" customWidth="1"/>
    <col min="14834" max="14834" width="22" style="1" customWidth="1"/>
    <col min="14835" max="14835" width="15.5703125" style="1" customWidth="1"/>
    <col min="14836" max="14836" width="18.5703125" style="1" customWidth="1"/>
    <col min="14837" max="14840" width="0" style="1" hidden="1" customWidth="1"/>
    <col min="14841" max="14841" width="13.140625" style="1" customWidth="1"/>
    <col min="14842" max="14842" width="13.5703125" style="1" customWidth="1"/>
    <col min="14843" max="14843" width="13.28515625" style="1" customWidth="1"/>
    <col min="14844" max="14844" width="13.42578125" style="1" customWidth="1"/>
    <col min="14845" max="14845" width="11.85546875" style="1" customWidth="1"/>
    <col min="14846" max="14846" width="13.42578125" style="1" customWidth="1"/>
    <col min="14847" max="14847" width="12.42578125" style="1" customWidth="1"/>
    <col min="14848" max="14848" width="11.140625" style="1" customWidth="1"/>
    <col min="14849" max="15087" width="9.140625" style="1"/>
    <col min="15088" max="15088" width="0" style="1" hidden="1" customWidth="1"/>
    <col min="15089" max="15089" width="11.85546875" style="1" customWidth="1"/>
    <col min="15090" max="15090" width="22" style="1" customWidth="1"/>
    <col min="15091" max="15091" width="15.5703125" style="1" customWidth="1"/>
    <col min="15092" max="15092" width="18.5703125" style="1" customWidth="1"/>
    <col min="15093" max="15096" width="0" style="1" hidden="1" customWidth="1"/>
    <col min="15097" max="15097" width="13.140625" style="1" customWidth="1"/>
    <col min="15098" max="15098" width="13.5703125" style="1" customWidth="1"/>
    <col min="15099" max="15099" width="13.28515625" style="1" customWidth="1"/>
    <col min="15100" max="15100" width="13.42578125" style="1" customWidth="1"/>
    <col min="15101" max="15101" width="11.85546875" style="1" customWidth="1"/>
    <col min="15102" max="15102" width="13.42578125" style="1" customWidth="1"/>
    <col min="15103" max="15103" width="12.42578125" style="1" customWidth="1"/>
    <col min="15104" max="15104" width="11.140625" style="1" customWidth="1"/>
    <col min="15105" max="15343" width="9.140625" style="1"/>
    <col min="15344" max="15344" width="0" style="1" hidden="1" customWidth="1"/>
    <col min="15345" max="15345" width="11.85546875" style="1" customWidth="1"/>
    <col min="15346" max="15346" width="22" style="1" customWidth="1"/>
    <col min="15347" max="15347" width="15.5703125" style="1" customWidth="1"/>
    <col min="15348" max="15348" width="18.5703125" style="1" customWidth="1"/>
    <col min="15349" max="15352" width="0" style="1" hidden="1" customWidth="1"/>
    <col min="15353" max="15353" width="13.140625" style="1" customWidth="1"/>
    <col min="15354" max="15354" width="13.5703125" style="1" customWidth="1"/>
    <col min="15355" max="15355" width="13.28515625" style="1" customWidth="1"/>
    <col min="15356" max="15356" width="13.42578125" style="1" customWidth="1"/>
    <col min="15357" max="15357" width="11.85546875" style="1" customWidth="1"/>
    <col min="15358" max="15358" width="13.42578125" style="1" customWidth="1"/>
    <col min="15359" max="15359" width="12.42578125" style="1" customWidth="1"/>
    <col min="15360" max="15360" width="11.140625" style="1" customWidth="1"/>
    <col min="15361" max="15599" width="9.140625" style="1"/>
    <col min="15600" max="15600" width="0" style="1" hidden="1" customWidth="1"/>
    <col min="15601" max="15601" width="11.85546875" style="1" customWidth="1"/>
    <col min="15602" max="15602" width="22" style="1" customWidth="1"/>
    <col min="15603" max="15603" width="15.5703125" style="1" customWidth="1"/>
    <col min="15604" max="15604" width="18.5703125" style="1" customWidth="1"/>
    <col min="15605" max="15608" width="0" style="1" hidden="1" customWidth="1"/>
    <col min="15609" max="15609" width="13.140625" style="1" customWidth="1"/>
    <col min="15610" max="15610" width="13.5703125" style="1" customWidth="1"/>
    <col min="15611" max="15611" width="13.28515625" style="1" customWidth="1"/>
    <col min="15612" max="15612" width="13.42578125" style="1" customWidth="1"/>
    <col min="15613" max="15613" width="11.85546875" style="1" customWidth="1"/>
    <col min="15614" max="15614" width="13.42578125" style="1" customWidth="1"/>
    <col min="15615" max="15615" width="12.42578125" style="1" customWidth="1"/>
    <col min="15616" max="15616" width="11.140625" style="1" customWidth="1"/>
    <col min="15617" max="15855" width="9.140625" style="1"/>
    <col min="15856" max="15856" width="0" style="1" hidden="1" customWidth="1"/>
    <col min="15857" max="15857" width="11.85546875" style="1" customWidth="1"/>
    <col min="15858" max="15858" width="22" style="1" customWidth="1"/>
    <col min="15859" max="15859" width="15.5703125" style="1" customWidth="1"/>
    <col min="15860" max="15860" width="18.5703125" style="1" customWidth="1"/>
    <col min="15861" max="15864" width="0" style="1" hidden="1" customWidth="1"/>
    <col min="15865" max="15865" width="13.140625" style="1" customWidth="1"/>
    <col min="15866" max="15866" width="13.5703125" style="1" customWidth="1"/>
    <col min="15867" max="15867" width="13.28515625" style="1" customWidth="1"/>
    <col min="15868" max="15868" width="13.42578125" style="1" customWidth="1"/>
    <col min="15869" max="15869" width="11.85546875" style="1" customWidth="1"/>
    <col min="15870" max="15870" width="13.42578125" style="1" customWidth="1"/>
    <col min="15871" max="15871" width="12.42578125" style="1" customWidth="1"/>
    <col min="15872" max="15872" width="11.140625" style="1" customWidth="1"/>
    <col min="15873" max="16111" width="9.140625" style="1"/>
    <col min="16112" max="16112" width="0" style="1" hidden="1" customWidth="1"/>
    <col min="16113" max="16113" width="11.85546875" style="1" customWidth="1"/>
    <col min="16114" max="16114" width="22" style="1" customWidth="1"/>
    <col min="16115" max="16115" width="15.5703125" style="1" customWidth="1"/>
    <col min="16116" max="16116" width="18.5703125" style="1" customWidth="1"/>
    <col min="16117" max="16120" width="0" style="1" hidden="1" customWidth="1"/>
    <col min="16121" max="16121" width="13.140625" style="1" customWidth="1"/>
    <col min="16122" max="16122" width="13.5703125" style="1" customWidth="1"/>
    <col min="16123" max="16123" width="13.28515625" style="1" customWidth="1"/>
    <col min="16124" max="16124" width="13.42578125" style="1" customWidth="1"/>
    <col min="16125" max="16125" width="11.85546875" style="1" customWidth="1"/>
    <col min="16126" max="16126" width="13.42578125" style="1" customWidth="1"/>
    <col min="16127" max="16127" width="12.42578125" style="1" customWidth="1"/>
    <col min="16128" max="16128" width="11.140625" style="1" customWidth="1"/>
    <col min="16129" max="16384" width="9.140625" style="1"/>
  </cols>
  <sheetData>
    <row r="1" spans="1:18" ht="24.75" customHeight="1" x14ac:dyDescent="0.2">
      <c r="A1" s="378"/>
      <c r="B1" s="385" t="s">
        <v>449</v>
      </c>
      <c r="C1" s="385"/>
      <c r="D1" s="385"/>
      <c r="E1" s="385"/>
      <c r="F1" s="385"/>
      <c r="G1" s="385"/>
      <c r="H1" s="385"/>
      <c r="I1" s="385"/>
      <c r="J1" s="385"/>
      <c r="K1" s="385"/>
      <c r="L1" s="385"/>
      <c r="M1" s="385"/>
      <c r="N1" s="385"/>
      <c r="O1" s="385"/>
      <c r="P1" s="385"/>
      <c r="Q1" s="385"/>
      <c r="R1" s="385"/>
    </row>
    <row r="2" spans="1:18" ht="17.25" customHeight="1" x14ac:dyDescent="0.2">
      <c r="A2" s="378"/>
      <c r="B2" s="386" t="s">
        <v>450</v>
      </c>
      <c r="C2" s="386"/>
      <c r="D2" s="386"/>
      <c r="E2" s="386"/>
      <c r="F2" s="386"/>
      <c r="G2" s="386"/>
      <c r="H2" s="386"/>
      <c r="I2" s="386"/>
      <c r="J2" s="386"/>
      <c r="K2" s="386"/>
      <c r="L2" s="386"/>
      <c r="M2" s="386"/>
      <c r="N2" s="386"/>
      <c r="O2" s="386"/>
      <c r="P2" s="386"/>
      <c r="Q2" s="386"/>
      <c r="R2" s="386"/>
    </row>
    <row r="3" spans="1:18" ht="17.25" customHeight="1" x14ac:dyDescent="0.2">
      <c r="A3" s="379"/>
      <c r="B3" s="377" t="s">
        <v>407</v>
      </c>
      <c r="C3" s="380" t="s">
        <v>578</v>
      </c>
      <c r="D3" s="380" t="s">
        <v>762</v>
      </c>
      <c r="E3" s="382" t="s">
        <v>579</v>
      </c>
      <c r="F3" s="383"/>
      <c r="G3" s="383"/>
      <c r="H3" s="383"/>
      <c r="I3" s="383"/>
      <c r="J3" s="383"/>
      <c r="K3" s="383"/>
      <c r="L3" s="383"/>
      <c r="M3" s="383"/>
      <c r="N3" s="383"/>
      <c r="O3" s="383"/>
      <c r="P3" s="383"/>
      <c r="Q3" s="384"/>
      <c r="R3" s="377" t="s">
        <v>408</v>
      </c>
    </row>
    <row r="4" spans="1:18" s="3" customFormat="1" ht="97.5" customHeight="1" x14ac:dyDescent="0.25">
      <c r="A4" s="379"/>
      <c r="B4" s="377"/>
      <c r="C4" s="381"/>
      <c r="D4" s="381"/>
      <c r="E4" s="2">
        <v>2006</v>
      </c>
      <c r="F4" s="2">
        <v>2007</v>
      </c>
      <c r="G4" s="2">
        <v>2008</v>
      </c>
      <c r="H4" s="2" t="s">
        <v>102</v>
      </c>
      <c r="I4" s="2" t="s">
        <v>387</v>
      </c>
      <c r="J4" s="2" t="s">
        <v>388</v>
      </c>
      <c r="K4" s="2" t="s">
        <v>770</v>
      </c>
      <c r="L4" s="2" t="s">
        <v>771</v>
      </c>
      <c r="M4" s="2" t="s">
        <v>772</v>
      </c>
      <c r="N4" s="2" t="s">
        <v>773</v>
      </c>
      <c r="O4" s="2" t="s">
        <v>774</v>
      </c>
      <c r="P4" s="2" t="s">
        <v>776</v>
      </c>
      <c r="Q4" s="2" t="s">
        <v>775</v>
      </c>
      <c r="R4" s="377"/>
    </row>
    <row r="5" spans="1:18" ht="17.25" customHeight="1" x14ac:dyDescent="0.25">
      <c r="A5" s="379"/>
      <c r="B5" s="4" t="s">
        <v>103</v>
      </c>
      <c r="C5" s="5"/>
      <c r="D5" s="6"/>
      <c r="E5" s="7"/>
      <c r="F5" s="7"/>
      <c r="G5" s="7"/>
      <c r="H5" s="7"/>
      <c r="I5" s="6"/>
      <c r="J5" s="6"/>
      <c r="K5" s="6"/>
      <c r="L5" s="6"/>
      <c r="M5" s="8"/>
      <c r="N5" s="8"/>
      <c r="O5" s="8"/>
      <c r="P5" s="9"/>
      <c r="Q5" s="10"/>
      <c r="R5" s="4" t="s">
        <v>560</v>
      </c>
    </row>
    <row r="6" spans="1:18" ht="17.25" customHeight="1" x14ac:dyDescent="0.2">
      <c r="A6" s="379"/>
      <c r="B6" s="11" t="s">
        <v>580</v>
      </c>
      <c r="C6" s="12">
        <v>5567</v>
      </c>
      <c r="D6" s="13">
        <v>5567</v>
      </c>
      <c r="E6" s="14">
        <v>1093</v>
      </c>
      <c r="F6" s="14">
        <v>1094</v>
      </c>
      <c r="G6" s="14">
        <v>1141</v>
      </c>
      <c r="H6" s="14">
        <v>1142</v>
      </c>
      <c r="I6" s="13">
        <v>1131</v>
      </c>
      <c r="J6" s="13">
        <v>1138</v>
      </c>
      <c r="K6" s="13">
        <v>1139</v>
      </c>
      <c r="L6" s="13">
        <v>1143</v>
      </c>
      <c r="M6" s="13">
        <v>1199</v>
      </c>
      <c r="N6" s="13">
        <v>1197</v>
      </c>
      <c r="O6" s="13">
        <v>1194</v>
      </c>
      <c r="P6" s="12">
        <v>1204</v>
      </c>
      <c r="Q6" s="15">
        <v>1219</v>
      </c>
      <c r="R6" s="11" t="s">
        <v>581</v>
      </c>
    </row>
    <row r="7" spans="1:18" ht="17.25" customHeight="1" x14ac:dyDescent="0.2">
      <c r="A7" s="379"/>
      <c r="B7" s="11" t="s">
        <v>104</v>
      </c>
      <c r="C7" s="12">
        <v>11121</v>
      </c>
      <c r="D7" s="13">
        <v>11121</v>
      </c>
      <c r="E7" s="14">
        <v>1206</v>
      </c>
      <c r="F7" s="14">
        <v>1217</v>
      </c>
      <c r="G7" s="14">
        <v>1222</v>
      </c>
      <c r="H7" s="14">
        <v>1223</v>
      </c>
      <c r="I7" s="13">
        <v>1240</v>
      </c>
      <c r="J7" s="13">
        <v>1253</v>
      </c>
      <c r="K7" s="13">
        <v>1313</v>
      </c>
      <c r="L7" s="13">
        <v>1308</v>
      </c>
      <c r="M7" s="13">
        <v>1373</v>
      </c>
      <c r="N7" s="13">
        <v>1375</v>
      </c>
      <c r="O7" s="13">
        <v>1460</v>
      </c>
      <c r="P7" s="12">
        <v>1469</v>
      </c>
      <c r="Q7" s="15">
        <v>1492</v>
      </c>
      <c r="R7" s="11" t="s">
        <v>561</v>
      </c>
    </row>
    <row r="8" spans="1:18" ht="17.25" customHeight="1" x14ac:dyDescent="0.2">
      <c r="A8" s="379"/>
      <c r="B8" s="11" t="s">
        <v>105</v>
      </c>
      <c r="C8" s="12">
        <v>10450</v>
      </c>
      <c r="D8" s="13">
        <v>5338</v>
      </c>
      <c r="E8" s="14">
        <v>341</v>
      </c>
      <c r="F8" s="14">
        <v>422</v>
      </c>
      <c r="G8" s="14">
        <v>423</v>
      </c>
      <c r="H8" s="14">
        <v>469</v>
      </c>
      <c r="I8" s="13">
        <v>594</v>
      </c>
      <c r="J8" s="13">
        <v>772</v>
      </c>
      <c r="K8" s="13">
        <v>807</v>
      </c>
      <c r="L8" s="13">
        <v>879</v>
      </c>
      <c r="M8" s="13">
        <v>927</v>
      </c>
      <c r="N8" s="13">
        <v>944</v>
      </c>
      <c r="O8" s="13">
        <v>1079</v>
      </c>
      <c r="P8" s="12">
        <v>1215</v>
      </c>
      <c r="Q8" s="15">
        <v>1307</v>
      </c>
      <c r="R8" s="11" t="s">
        <v>562</v>
      </c>
    </row>
    <row r="9" spans="1:18" ht="17.25" customHeight="1" x14ac:dyDescent="0.2">
      <c r="A9" s="379"/>
      <c r="B9" s="11" t="s">
        <v>106</v>
      </c>
      <c r="C9" s="12">
        <v>7571</v>
      </c>
      <c r="D9" s="13">
        <v>6534</v>
      </c>
      <c r="E9" s="14">
        <v>1811</v>
      </c>
      <c r="F9" s="14">
        <v>1808</v>
      </c>
      <c r="G9" s="14">
        <v>1905</v>
      </c>
      <c r="H9" s="14">
        <v>1895</v>
      </c>
      <c r="I9" s="13">
        <v>1898</v>
      </c>
      <c r="J9" s="13">
        <v>1917</v>
      </c>
      <c r="K9" s="13">
        <v>1933</v>
      </c>
      <c r="L9" s="13">
        <v>1950</v>
      </c>
      <c r="M9" s="13">
        <v>1957</v>
      </c>
      <c r="N9" s="13">
        <v>1994</v>
      </c>
      <c r="O9" s="13">
        <v>2068</v>
      </c>
      <c r="P9" s="12">
        <v>2100</v>
      </c>
      <c r="Q9" s="15">
        <v>2092</v>
      </c>
      <c r="R9" s="11" t="s">
        <v>464</v>
      </c>
    </row>
    <row r="10" spans="1:18" ht="17.25" customHeight="1" x14ac:dyDescent="0.2">
      <c r="A10" s="379"/>
      <c r="B10" s="16" t="s">
        <v>107</v>
      </c>
      <c r="C10" s="17">
        <v>33400</v>
      </c>
      <c r="D10" s="18">
        <v>16134</v>
      </c>
      <c r="E10" s="19">
        <v>1171</v>
      </c>
      <c r="F10" s="19">
        <v>1201</v>
      </c>
      <c r="G10" s="19">
        <v>1275</v>
      </c>
      <c r="H10" s="19">
        <v>1414</v>
      </c>
      <c r="I10" s="18">
        <v>1851</v>
      </c>
      <c r="J10" s="18">
        <v>2028</v>
      </c>
      <c r="K10" s="18">
        <v>2058</v>
      </c>
      <c r="L10" s="18">
        <v>2110</v>
      </c>
      <c r="M10" s="18">
        <v>2222</v>
      </c>
      <c r="N10" s="18">
        <v>2271</v>
      </c>
      <c r="O10" s="18">
        <v>2359</v>
      </c>
      <c r="P10" s="12">
        <v>2386</v>
      </c>
      <c r="Q10" s="15">
        <v>2332</v>
      </c>
      <c r="R10" s="16" t="s">
        <v>563</v>
      </c>
    </row>
    <row r="11" spans="1:18" ht="17.25" customHeight="1" x14ac:dyDescent="0.2">
      <c r="A11" s="379"/>
      <c r="B11" s="20" t="s">
        <v>108</v>
      </c>
      <c r="C11" s="21">
        <f t="shared" ref="C11:N11" si="0">SUM(C6:C10)</f>
        <v>68109</v>
      </c>
      <c r="D11" s="22">
        <f t="shared" si="0"/>
        <v>44694</v>
      </c>
      <c r="E11" s="23">
        <f t="shared" si="0"/>
        <v>5622</v>
      </c>
      <c r="F11" s="23">
        <f t="shared" si="0"/>
        <v>5742</v>
      </c>
      <c r="G11" s="23">
        <f t="shared" si="0"/>
        <v>5966</v>
      </c>
      <c r="H11" s="23">
        <f t="shared" si="0"/>
        <v>6143</v>
      </c>
      <c r="I11" s="22">
        <f t="shared" si="0"/>
        <v>6714</v>
      </c>
      <c r="J11" s="22">
        <f t="shared" si="0"/>
        <v>7108</v>
      </c>
      <c r="K11" s="22">
        <f t="shared" si="0"/>
        <v>7250</v>
      </c>
      <c r="L11" s="22">
        <f t="shared" si="0"/>
        <v>7390</v>
      </c>
      <c r="M11" s="22">
        <f t="shared" si="0"/>
        <v>7678</v>
      </c>
      <c r="N11" s="22">
        <f t="shared" si="0"/>
        <v>7781</v>
      </c>
      <c r="O11" s="22">
        <f>SUM(O6:O10)</f>
        <v>8160</v>
      </c>
      <c r="P11" s="24">
        <f>SUM(P6:P10)</f>
        <v>8374</v>
      </c>
      <c r="Q11" s="24">
        <f>SUM(Q6:Q10)</f>
        <v>8442</v>
      </c>
      <c r="R11" s="20" t="s">
        <v>564</v>
      </c>
    </row>
    <row r="12" spans="1:18" ht="17.25" customHeight="1" x14ac:dyDescent="0.25">
      <c r="A12" s="379"/>
      <c r="B12" s="4" t="s">
        <v>109</v>
      </c>
      <c r="C12" s="25"/>
      <c r="D12" s="26"/>
      <c r="E12" s="27"/>
      <c r="F12" s="27"/>
      <c r="G12" s="27"/>
      <c r="H12" s="27"/>
      <c r="I12" s="26"/>
      <c r="J12" s="26"/>
      <c r="K12" s="26"/>
      <c r="L12" s="26"/>
      <c r="M12" s="8"/>
      <c r="N12" s="8"/>
      <c r="O12" s="8"/>
      <c r="P12" s="9"/>
      <c r="Q12" s="10"/>
      <c r="R12" s="4" t="s">
        <v>565</v>
      </c>
    </row>
    <row r="13" spans="1:18" ht="17.25" customHeight="1" x14ac:dyDescent="0.2">
      <c r="A13" s="379"/>
      <c r="B13" s="11" t="s">
        <v>110</v>
      </c>
      <c r="C13" s="12">
        <v>1000000</v>
      </c>
      <c r="D13" s="13">
        <v>6587</v>
      </c>
      <c r="E13" s="14">
        <v>623</v>
      </c>
      <c r="F13" s="14">
        <v>623</v>
      </c>
      <c r="G13" s="14">
        <v>626</v>
      </c>
      <c r="H13" s="14">
        <v>711</v>
      </c>
      <c r="I13" s="13">
        <v>733</v>
      </c>
      <c r="J13" s="13">
        <v>741</v>
      </c>
      <c r="K13" s="13">
        <v>829</v>
      </c>
      <c r="L13" s="13">
        <v>896</v>
      </c>
      <c r="M13" s="13">
        <v>993</v>
      </c>
      <c r="N13" s="13">
        <v>1046</v>
      </c>
      <c r="O13" s="13">
        <v>1268</v>
      </c>
      <c r="P13" s="12">
        <v>1414</v>
      </c>
      <c r="Q13" s="15">
        <v>1537</v>
      </c>
      <c r="R13" s="11" t="s">
        <v>566</v>
      </c>
    </row>
    <row r="14" spans="1:18" ht="17.25" customHeight="1" x14ac:dyDescent="0.2">
      <c r="A14" s="379"/>
      <c r="B14" s="11" t="s">
        <v>111</v>
      </c>
      <c r="C14" s="12">
        <v>85000</v>
      </c>
      <c r="D14" s="13">
        <v>7276</v>
      </c>
      <c r="E14" s="14">
        <v>975</v>
      </c>
      <c r="F14" s="14">
        <v>978</v>
      </c>
      <c r="G14" s="14">
        <v>978</v>
      </c>
      <c r="H14" s="14">
        <v>1036</v>
      </c>
      <c r="I14" s="13">
        <v>1288</v>
      </c>
      <c r="J14" s="13">
        <v>1673</v>
      </c>
      <c r="K14" s="13">
        <v>1857</v>
      </c>
      <c r="L14" s="13">
        <v>1898</v>
      </c>
      <c r="M14" s="13">
        <v>1950</v>
      </c>
      <c r="N14" s="13">
        <v>1950</v>
      </c>
      <c r="O14" s="13">
        <v>1984</v>
      </c>
      <c r="P14" s="12">
        <v>2187</v>
      </c>
      <c r="Q14" s="15">
        <v>2195</v>
      </c>
      <c r="R14" s="11" t="s">
        <v>567</v>
      </c>
    </row>
    <row r="15" spans="1:18" ht="17.25" customHeight="1" x14ac:dyDescent="0.2">
      <c r="A15" s="379"/>
      <c r="B15" s="11" t="s">
        <v>582</v>
      </c>
      <c r="C15" s="12">
        <v>47000</v>
      </c>
      <c r="D15" s="13">
        <v>3177</v>
      </c>
      <c r="E15" s="14">
        <v>459</v>
      </c>
      <c r="F15" s="14">
        <v>460</v>
      </c>
      <c r="G15" s="14">
        <v>606</v>
      </c>
      <c r="H15" s="14">
        <v>606</v>
      </c>
      <c r="I15" s="13">
        <v>596</v>
      </c>
      <c r="J15" s="13">
        <v>596</v>
      </c>
      <c r="K15" s="13">
        <v>596</v>
      </c>
      <c r="L15" s="13">
        <v>723</v>
      </c>
      <c r="M15" s="13">
        <v>725</v>
      </c>
      <c r="N15" s="13">
        <v>728</v>
      </c>
      <c r="O15" s="13">
        <v>732</v>
      </c>
      <c r="P15" s="12">
        <v>732</v>
      </c>
      <c r="Q15" s="15">
        <v>733</v>
      </c>
      <c r="R15" s="11" t="s">
        <v>583</v>
      </c>
    </row>
    <row r="16" spans="1:18" ht="17.25" customHeight="1" x14ac:dyDescent="0.2">
      <c r="A16" s="379"/>
      <c r="B16" s="11" t="s">
        <v>112</v>
      </c>
      <c r="C16" s="12">
        <v>2175</v>
      </c>
      <c r="D16" s="13">
        <v>862</v>
      </c>
      <c r="E16" s="14">
        <v>1</v>
      </c>
      <c r="F16" s="14">
        <v>4</v>
      </c>
      <c r="G16" s="14">
        <v>235</v>
      </c>
      <c r="H16" s="14">
        <v>235</v>
      </c>
      <c r="I16" s="13">
        <v>235</v>
      </c>
      <c r="J16" s="13">
        <v>235</v>
      </c>
      <c r="K16" s="13">
        <v>236</v>
      </c>
      <c r="L16" s="13">
        <v>235</v>
      </c>
      <c r="M16" s="13">
        <v>235</v>
      </c>
      <c r="N16" s="13">
        <v>237</v>
      </c>
      <c r="O16" s="13">
        <v>237</v>
      </c>
      <c r="P16" s="12">
        <v>237</v>
      </c>
      <c r="Q16" s="15">
        <v>237</v>
      </c>
      <c r="R16" s="11" t="s">
        <v>568</v>
      </c>
    </row>
    <row r="17" spans="1:18" ht="17.25" customHeight="1" x14ac:dyDescent="0.2">
      <c r="A17" s="379"/>
      <c r="B17" s="11" t="s">
        <v>113</v>
      </c>
      <c r="C17" s="12">
        <v>102248</v>
      </c>
      <c r="D17" s="13">
        <v>212</v>
      </c>
      <c r="E17" s="14">
        <v>11</v>
      </c>
      <c r="F17" s="14">
        <v>11</v>
      </c>
      <c r="G17" s="14">
        <v>18</v>
      </c>
      <c r="H17" s="14">
        <v>18</v>
      </c>
      <c r="I17" s="13">
        <v>19</v>
      </c>
      <c r="J17" s="13">
        <v>19</v>
      </c>
      <c r="K17" s="13">
        <v>20</v>
      </c>
      <c r="L17" s="13">
        <v>21</v>
      </c>
      <c r="M17" s="13">
        <v>163</v>
      </c>
      <c r="N17" s="13">
        <v>164</v>
      </c>
      <c r="O17" s="13">
        <v>166</v>
      </c>
      <c r="P17" s="12">
        <v>170</v>
      </c>
      <c r="Q17" s="15">
        <v>182</v>
      </c>
      <c r="R17" s="11" t="s">
        <v>569</v>
      </c>
    </row>
    <row r="18" spans="1:18" ht="17.25" customHeight="1" x14ac:dyDescent="0.2">
      <c r="A18" s="379"/>
      <c r="B18" s="11" t="s">
        <v>114</v>
      </c>
      <c r="C18" s="12">
        <v>165</v>
      </c>
      <c r="D18" s="13">
        <v>11</v>
      </c>
      <c r="E18" s="14">
        <v>9</v>
      </c>
      <c r="F18" s="14">
        <v>9</v>
      </c>
      <c r="G18" s="14">
        <v>9</v>
      </c>
      <c r="H18" s="14">
        <v>9</v>
      </c>
      <c r="I18" s="13">
        <v>9</v>
      </c>
      <c r="J18" s="13">
        <v>9</v>
      </c>
      <c r="K18" s="13">
        <v>9</v>
      </c>
      <c r="L18" s="13">
        <v>9</v>
      </c>
      <c r="M18" s="13">
        <v>9</v>
      </c>
      <c r="N18" s="13">
        <v>9</v>
      </c>
      <c r="O18" s="13">
        <v>9</v>
      </c>
      <c r="P18" s="12">
        <v>9</v>
      </c>
      <c r="Q18" s="15">
        <v>9</v>
      </c>
      <c r="R18" s="11" t="s">
        <v>570</v>
      </c>
    </row>
    <row r="19" spans="1:18" ht="17.25" customHeight="1" x14ac:dyDescent="0.2">
      <c r="A19" s="379"/>
      <c r="B19" s="11" t="s">
        <v>115</v>
      </c>
      <c r="C19" s="12">
        <v>4</v>
      </c>
      <c r="D19" s="13">
        <v>4</v>
      </c>
      <c r="E19" s="14">
        <v>0</v>
      </c>
      <c r="F19" s="14">
        <v>0</v>
      </c>
      <c r="G19" s="14">
        <v>0</v>
      </c>
      <c r="H19" s="14">
        <v>0</v>
      </c>
      <c r="I19" s="13">
        <v>0</v>
      </c>
      <c r="J19" s="13">
        <v>0</v>
      </c>
      <c r="K19" s="13">
        <v>0</v>
      </c>
      <c r="L19" s="13">
        <v>0</v>
      </c>
      <c r="M19" s="13">
        <v>0</v>
      </c>
      <c r="N19" s="13">
        <v>0</v>
      </c>
      <c r="O19" s="13">
        <v>1</v>
      </c>
      <c r="P19" s="12">
        <v>1</v>
      </c>
      <c r="Q19" s="15">
        <v>1</v>
      </c>
      <c r="R19" s="11" t="s">
        <v>571</v>
      </c>
    </row>
    <row r="20" spans="1:18" ht="17.25" customHeight="1" x14ac:dyDescent="0.2">
      <c r="A20" s="379"/>
      <c r="B20" s="16" t="s">
        <v>116</v>
      </c>
      <c r="C20" s="17">
        <v>68658</v>
      </c>
      <c r="D20" s="18">
        <v>480</v>
      </c>
      <c r="E20" s="19">
        <v>24</v>
      </c>
      <c r="F20" s="19">
        <v>24</v>
      </c>
      <c r="G20" s="19">
        <v>24</v>
      </c>
      <c r="H20" s="19">
        <v>24</v>
      </c>
      <c r="I20" s="18">
        <v>24</v>
      </c>
      <c r="J20" s="18">
        <v>24</v>
      </c>
      <c r="K20" s="18">
        <v>23</v>
      </c>
      <c r="L20" s="18">
        <v>40</v>
      </c>
      <c r="M20" s="18">
        <v>65</v>
      </c>
      <c r="N20" s="18">
        <v>67</v>
      </c>
      <c r="O20" s="18">
        <v>73</v>
      </c>
      <c r="P20" s="12">
        <v>143</v>
      </c>
      <c r="Q20" s="15">
        <v>146</v>
      </c>
      <c r="R20" s="16" t="s">
        <v>572</v>
      </c>
    </row>
    <row r="21" spans="1:18" ht="17.25" customHeight="1" x14ac:dyDescent="0.2">
      <c r="A21" s="379"/>
      <c r="B21" s="28" t="s">
        <v>108</v>
      </c>
      <c r="C21" s="29">
        <f>SUM(C13:C20)</f>
        <v>1305250</v>
      </c>
      <c r="D21" s="30">
        <f>SUM(D13:D20)</f>
        <v>18609</v>
      </c>
      <c r="E21" s="31">
        <f t="shared" ref="E21:N21" si="1">SUM(E13:E20)</f>
        <v>2102</v>
      </c>
      <c r="F21" s="31">
        <f t="shared" si="1"/>
        <v>2109</v>
      </c>
      <c r="G21" s="31">
        <f t="shared" si="1"/>
        <v>2496</v>
      </c>
      <c r="H21" s="31">
        <f t="shared" si="1"/>
        <v>2639</v>
      </c>
      <c r="I21" s="30">
        <f t="shared" si="1"/>
        <v>2904</v>
      </c>
      <c r="J21" s="30">
        <f t="shared" si="1"/>
        <v>3297</v>
      </c>
      <c r="K21" s="30">
        <f t="shared" si="1"/>
        <v>3570</v>
      </c>
      <c r="L21" s="30">
        <f t="shared" si="1"/>
        <v>3822</v>
      </c>
      <c r="M21" s="30">
        <f t="shared" si="1"/>
        <v>4140</v>
      </c>
      <c r="N21" s="30">
        <f t="shared" si="1"/>
        <v>4201</v>
      </c>
      <c r="O21" s="30">
        <f>SUM(O13:O20)</f>
        <v>4470</v>
      </c>
      <c r="P21" s="24">
        <f>SUM(P13:P20)</f>
        <v>4893</v>
      </c>
      <c r="Q21" s="24">
        <f>SUM(Q13:Q20)</f>
        <v>5040</v>
      </c>
      <c r="R21" s="28" t="s">
        <v>564</v>
      </c>
    </row>
    <row r="22" spans="1:18" ht="17.25" customHeight="1" x14ac:dyDescent="0.25">
      <c r="A22" s="379"/>
      <c r="B22" s="4" t="s">
        <v>584</v>
      </c>
      <c r="C22" s="25"/>
      <c r="D22" s="26"/>
      <c r="E22" s="27"/>
      <c r="F22" s="27"/>
      <c r="G22" s="27"/>
      <c r="H22" s="27"/>
      <c r="I22" s="26"/>
      <c r="J22" s="26"/>
      <c r="K22" s="26"/>
      <c r="L22" s="26"/>
      <c r="M22" s="8"/>
      <c r="N22" s="8"/>
      <c r="O22" s="8"/>
      <c r="P22" s="9"/>
      <c r="Q22" s="10"/>
      <c r="R22" s="4" t="s">
        <v>585</v>
      </c>
    </row>
    <row r="23" spans="1:18" ht="17.25" customHeight="1" x14ac:dyDescent="0.2">
      <c r="A23" s="379"/>
      <c r="B23" s="11" t="s">
        <v>586</v>
      </c>
      <c r="C23" s="12">
        <v>16236</v>
      </c>
      <c r="D23" s="13">
        <v>102</v>
      </c>
      <c r="E23" s="14">
        <v>80</v>
      </c>
      <c r="F23" s="14">
        <v>80</v>
      </c>
      <c r="G23" s="14">
        <v>82</v>
      </c>
      <c r="H23" s="14">
        <v>82</v>
      </c>
      <c r="I23" s="13">
        <v>80</v>
      </c>
      <c r="J23" s="13">
        <v>80</v>
      </c>
      <c r="K23" s="13">
        <v>76</v>
      </c>
      <c r="L23" s="13">
        <v>76</v>
      </c>
      <c r="M23" s="13">
        <v>76</v>
      </c>
      <c r="N23" s="13">
        <v>76</v>
      </c>
      <c r="O23" s="13">
        <v>76</v>
      </c>
      <c r="P23" s="12">
        <v>76</v>
      </c>
      <c r="Q23" s="15">
        <v>76</v>
      </c>
      <c r="R23" s="11" t="s">
        <v>587</v>
      </c>
    </row>
    <row r="24" spans="1:18" ht="17.25" customHeight="1" x14ac:dyDescent="0.2">
      <c r="A24" s="379"/>
      <c r="B24" s="11" t="s">
        <v>588</v>
      </c>
      <c r="C24" s="12">
        <v>12000</v>
      </c>
      <c r="D24" s="13">
        <v>417</v>
      </c>
      <c r="E24" s="14">
        <v>139</v>
      </c>
      <c r="F24" s="14">
        <v>139</v>
      </c>
      <c r="G24" s="14">
        <v>139</v>
      </c>
      <c r="H24" s="14">
        <v>139</v>
      </c>
      <c r="I24" s="13">
        <v>148</v>
      </c>
      <c r="J24" s="13">
        <v>163</v>
      </c>
      <c r="K24" s="13">
        <v>167</v>
      </c>
      <c r="L24" s="13">
        <v>187</v>
      </c>
      <c r="M24" s="13">
        <v>194</v>
      </c>
      <c r="N24" s="13">
        <v>197</v>
      </c>
      <c r="O24" s="13">
        <v>217</v>
      </c>
      <c r="P24" s="12">
        <v>246</v>
      </c>
      <c r="Q24" s="15">
        <v>249</v>
      </c>
      <c r="R24" s="11" t="s">
        <v>589</v>
      </c>
    </row>
    <row r="25" spans="1:18" ht="17.25" customHeight="1" x14ac:dyDescent="0.2">
      <c r="A25" s="379"/>
      <c r="B25" s="11" t="s">
        <v>90</v>
      </c>
      <c r="C25" s="12">
        <v>1052</v>
      </c>
      <c r="D25" s="13">
        <v>1011</v>
      </c>
      <c r="E25" s="14">
        <v>306</v>
      </c>
      <c r="F25" s="14">
        <v>321</v>
      </c>
      <c r="G25" s="14">
        <v>323</v>
      </c>
      <c r="H25" s="14">
        <v>322</v>
      </c>
      <c r="I25" s="13">
        <v>371</v>
      </c>
      <c r="J25" s="13">
        <v>377</v>
      </c>
      <c r="K25" s="13">
        <v>374</v>
      </c>
      <c r="L25" s="13">
        <v>399</v>
      </c>
      <c r="M25" s="13">
        <v>400</v>
      </c>
      <c r="N25" s="13">
        <v>400</v>
      </c>
      <c r="O25" s="13">
        <v>400</v>
      </c>
      <c r="P25" s="12">
        <v>401</v>
      </c>
      <c r="Q25" s="15">
        <v>401</v>
      </c>
      <c r="R25" s="11" t="s">
        <v>573</v>
      </c>
    </row>
    <row r="26" spans="1:18" ht="17.25" customHeight="1" x14ac:dyDescent="0.2">
      <c r="A26" s="379"/>
      <c r="B26" s="11" t="s">
        <v>89</v>
      </c>
      <c r="C26" s="12">
        <v>268000</v>
      </c>
      <c r="D26" s="13">
        <v>20652</v>
      </c>
      <c r="E26" s="14">
        <v>7865</v>
      </c>
      <c r="F26" s="14">
        <v>7899</v>
      </c>
      <c r="G26" s="14">
        <v>7904</v>
      </c>
      <c r="H26" s="14">
        <v>7948</v>
      </c>
      <c r="I26" s="13">
        <v>8116</v>
      </c>
      <c r="J26" s="13">
        <v>8527</v>
      </c>
      <c r="K26" s="13">
        <v>8764</v>
      </c>
      <c r="L26" s="13">
        <v>9394</v>
      </c>
      <c r="M26" s="13">
        <v>9905</v>
      </c>
      <c r="N26" s="13">
        <v>10551</v>
      </c>
      <c r="O26" s="13">
        <v>10941</v>
      </c>
      <c r="P26" s="12">
        <v>11773</v>
      </c>
      <c r="Q26" s="15">
        <v>12564</v>
      </c>
      <c r="R26" s="11" t="s">
        <v>574</v>
      </c>
    </row>
    <row r="27" spans="1:18" ht="17.25" customHeight="1" x14ac:dyDescent="0.2">
      <c r="A27" s="379"/>
      <c r="B27" s="11" t="s">
        <v>590</v>
      </c>
      <c r="C27" s="12">
        <v>6050</v>
      </c>
      <c r="D27" s="13">
        <v>13</v>
      </c>
      <c r="E27" s="14" t="s">
        <v>29</v>
      </c>
      <c r="F27" s="14">
        <v>0</v>
      </c>
      <c r="G27" s="14">
        <v>0</v>
      </c>
      <c r="H27" s="14">
        <v>0</v>
      </c>
      <c r="I27" s="13">
        <v>0</v>
      </c>
      <c r="J27" s="13">
        <v>0</v>
      </c>
      <c r="K27" s="13">
        <v>0</v>
      </c>
      <c r="L27" s="13">
        <v>0</v>
      </c>
      <c r="M27" s="13">
        <v>0</v>
      </c>
      <c r="N27" s="13">
        <v>0</v>
      </c>
      <c r="O27" s="13">
        <v>0</v>
      </c>
      <c r="P27" s="12">
        <v>0</v>
      </c>
      <c r="Q27" s="15">
        <v>0</v>
      </c>
      <c r="R27" s="11" t="s">
        <v>591</v>
      </c>
    </row>
    <row r="28" spans="1:18" ht="17.25" customHeight="1" x14ac:dyDescent="0.2">
      <c r="A28" s="379"/>
      <c r="B28" s="11" t="s">
        <v>592</v>
      </c>
      <c r="C28" s="12">
        <v>7104</v>
      </c>
      <c r="D28" s="13">
        <v>58</v>
      </c>
      <c r="E28" s="14" t="s">
        <v>29</v>
      </c>
      <c r="F28" s="14">
        <v>9</v>
      </c>
      <c r="G28" s="14">
        <v>9</v>
      </c>
      <c r="H28" s="14">
        <v>9</v>
      </c>
      <c r="I28" s="13">
        <v>9</v>
      </c>
      <c r="J28" s="13">
        <v>9</v>
      </c>
      <c r="K28" s="13">
        <v>9</v>
      </c>
      <c r="L28" s="13">
        <v>9</v>
      </c>
      <c r="M28" s="13">
        <v>9</v>
      </c>
      <c r="N28" s="13">
        <v>9</v>
      </c>
      <c r="O28" s="13">
        <v>9</v>
      </c>
      <c r="P28" s="12">
        <v>9</v>
      </c>
      <c r="Q28" s="15">
        <v>9</v>
      </c>
      <c r="R28" s="11" t="s">
        <v>593</v>
      </c>
    </row>
    <row r="29" spans="1:18" ht="17.25" customHeight="1" x14ac:dyDescent="0.2">
      <c r="A29" s="379"/>
      <c r="B29" s="32" t="s">
        <v>108</v>
      </c>
      <c r="C29" s="24">
        <f t="shared" ref="C29:N29" si="2">SUM(C23:C28)</f>
        <v>310442</v>
      </c>
      <c r="D29" s="33">
        <f t="shared" si="2"/>
        <v>22253</v>
      </c>
      <c r="E29" s="34">
        <f t="shared" si="2"/>
        <v>8390</v>
      </c>
      <c r="F29" s="34">
        <f t="shared" si="2"/>
        <v>8448</v>
      </c>
      <c r="G29" s="34">
        <f t="shared" si="2"/>
        <v>8457</v>
      </c>
      <c r="H29" s="34">
        <f t="shared" si="2"/>
        <v>8500</v>
      </c>
      <c r="I29" s="33">
        <f t="shared" si="2"/>
        <v>8724</v>
      </c>
      <c r="J29" s="33">
        <f t="shared" si="2"/>
        <v>9156</v>
      </c>
      <c r="K29" s="33">
        <f t="shared" si="2"/>
        <v>9390</v>
      </c>
      <c r="L29" s="33">
        <f t="shared" si="2"/>
        <v>10065</v>
      </c>
      <c r="M29" s="33">
        <f t="shared" si="2"/>
        <v>10584</v>
      </c>
      <c r="N29" s="33">
        <f t="shared" si="2"/>
        <v>11233</v>
      </c>
      <c r="O29" s="33">
        <f>SUM(O23:O28)</f>
        <v>11643</v>
      </c>
      <c r="P29" s="24">
        <f>SUM(P23:P28)</f>
        <v>12505</v>
      </c>
      <c r="Q29" s="24">
        <f>SUM(Q23:Q28)</f>
        <v>13299</v>
      </c>
      <c r="R29" s="32" t="s">
        <v>564</v>
      </c>
    </row>
    <row r="30" spans="1:18" ht="17.25" customHeight="1" x14ac:dyDescent="0.25">
      <c r="A30" s="379"/>
      <c r="B30" s="4" t="s">
        <v>117</v>
      </c>
      <c r="C30" s="25"/>
      <c r="D30" s="26"/>
      <c r="E30" s="27"/>
      <c r="F30" s="27"/>
      <c r="G30" s="27"/>
      <c r="H30" s="27"/>
      <c r="I30" s="26"/>
      <c r="J30" s="26"/>
      <c r="K30" s="26"/>
      <c r="L30" s="26"/>
      <c r="M30" s="8"/>
      <c r="N30" s="8"/>
      <c r="O30" s="8"/>
      <c r="P30" s="9"/>
      <c r="Q30" s="10"/>
      <c r="R30" s="4" t="s">
        <v>575</v>
      </c>
    </row>
    <row r="31" spans="1:18" ht="17.25" customHeight="1" x14ac:dyDescent="0.2">
      <c r="A31" s="379"/>
      <c r="B31" s="11" t="s">
        <v>48</v>
      </c>
      <c r="C31" s="12">
        <v>17000</v>
      </c>
      <c r="D31" s="13">
        <v>8</v>
      </c>
      <c r="E31" s="14">
        <v>2</v>
      </c>
      <c r="F31" s="14">
        <v>2</v>
      </c>
      <c r="G31" s="14">
        <v>2</v>
      </c>
      <c r="H31" s="14">
        <v>2</v>
      </c>
      <c r="I31" s="13">
        <v>2</v>
      </c>
      <c r="J31" s="13">
        <v>2</v>
      </c>
      <c r="K31" s="13">
        <v>2</v>
      </c>
      <c r="L31" s="13">
        <v>10</v>
      </c>
      <c r="M31" s="13">
        <v>4</v>
      </c>
      <c r="N31" s="13">
        <v>7</v>
      </c>
      <c r="O31" s="13">
        <v>7</v>
      </c>
      <c r="P31" s="12">
        <v>10</v>
      </c>
      <c r="Q31" s="15">
        <v>20</v>
      </c>
      <c r="R31" s="11" t="s">
        <v>576</v>
      </c>
    </row>
    <row r="32" spans="1:18" ht="17.25" customHeight="1" x14ac:dyDescent="0.2">
      <c r="A32" s="379"/>
      <c r="B32" s="11" t="s">
        <v>118</v>
      </c>
      <c r="C32" s="12">
        <v>31496</v>
      </c>
      <c r="D32" s="13">
        <v>25</v>
      </c>
      <c r="E32" s="14">
        <v>1</v>
      </c>
      <c r="F32" s="14">
        <v>1</v>
      </c>
      <c r="G32" s="14">
        <v>1</v>
      </c>
      <c r="H32" s="14">
        <v>1</v>
      </c>
      <c r="I32" s="13">
        <v>1</v>
      </c>
      <c r="J32" s="13">
        <v>1</v>
      </c>
      <c r="K32" s="13">
        <v>1</v>
      </c>
      <c r="L32" s="13">
        <v>33</v>
      </c>
      <c r="M32" s="13">
        <v>1</v>
      </c>
      <c r="N32" s="13">
        <v>22</v>
      </c>
      <c r="O32" s="13">
        <v>21</v>
      </c>
      <c r="P32" s="12">
        <v>33</v>
      </c>
      <c r="Q32" s="15">
        <v>33</v>
      </c>
      <c r="R32" s="11" t="s">
        <v>577</v>
      </c>
    </row>
    <row r="33" spans="1:18" ht="17.25" customHeight="1" x14ac:dyDescent="0.25">
      <c r="A33" s="379"/>
      <c r="B33" s="35" t="s">
        <v>594</v>
      </c>
      <c r="C33" s="21">
        <v>3784</v>
      </c>
      <c r="D33" s="22">
        <v>15</v>
      </c>
      <c r="E33" s="23" t="s">
        <v>29</v>
      </c>
      <c r="F33" s="23">
        <v>6</v>
      </c>
      <c r="G33" s="23">
        <v>6</v>
      </c>
      <c r="H33" s="23">
        <v>6</v>
      </c>
      <c r="I33" s="22">
        <v>6</v>
      </c>
      <c r="J33" s="22">
        <v>6</v>
      </c>
      <c r="K33" s="22">
        <v>6</v>
      </c>
      <c r="L33" s="22">
        <v>6</v>
      </c>
      <c r="M33" s="36">
        <v>6</v>
      </c>
      <c r="N33" s="36">
        <v>6</v>
      </c>
      <c r="O33" s="36">
        <v>6</v>
      </c>
      <c r="P33" s="37">
        <v>6</v>
      </c>
      <c r="Q33" s="38">
        <v>6</v>
      </c>
      <c r="R33" s="35" t="s">
        <v>595</v>
      </c>
    </row>
    <row r="34" spans="1:18" ht="17.25" customHeight="1" x14ac:dyDescent="0.25">
      <c r="A34" s="379"/>
      <c r="B34" s="39" t="s">
        <v>108</v>
      </c>
      <c r="C34" s="37">
        <f>SUM(C31:C33)</f>
        <v>52280</v>
      </c>
      <c r="D34" s="36">
        <f t="shared" ref="D34:N34" si="3">SUM(D31:D33)</f>
        <v>48</v>
      </c>
      <c r="E34" s="40">
        <f t="shared" si="3"/>
        <v>3</v>
      </c>
      <c r="F34" s="40">
        <f t="shared" si="3"/>
        <v>9</v>
      </c>
      <c r="G34" s="40">
        <f t="shared" si="3"/>
        <v>9</v>
      </c>
      <c r="H34" s="40">
        <f t="shared" si="3"/>
        <v>9</v>
      </c>
      <c r="I34" s="36">
        <f t="shared" si="3"/>
        <v>9</v>
      </c>
      <c r="J34" s="36">
        <f t="shared" si="3"/>
        <v>9</v>
      </c>
      <c r="K34" s="36">
        <f t="shared" si="3"/>
        <v>9</v>
      </c>
      <c r="L34" s="36">
        <f t="shared" si="3"/>
        <v>49</v>
      </c>
      <c r="M34" s="36">
        <f t="shared" si="3"/>
        <v>11</v>
      </c>
      <c r="N34" s="36">
        <f t="shared" si="3"/>
        <v>35</v>
      </c>
      <c r="O34" s="36">
        <f>SUM(O31:O33)</f>
        <v>34</v>
      </c>
      <c r="P34" s="9">
        <v>49</v>
      </c>
      <c r="Q34" s="10">
        <v>59</v>
      </c>
      <c r="R34" s="39" t="s">
        <v>564</v>
      </c>
    </row>
    <row r="35" spans="1:18" ht="17.25" customHeight="1" x14ac:dyDescent="0.25">
      <c r="A35" s="379"/>
      <c r="B35" s="41" t="s">
        <v>23</v>
      </c>
      <c r="C35" s="42">
        <f t="shared" ref="C35:N35" si="4">C11+C21+C29+C34</f>
        <v>1736081</v>
      </c>
      <c r="D35" s="43">
        <f t="shared" si="4"/>
        <v>85604</v>
      </c>
      <c r="E35" s="44">
        <f t="shared" si="4"/>
        <v>16117</v>
      </c>
      <c r="F35" s="44">
        <f t="shared" si="4"/>
        <v>16308</v>
      </c>
      <c r="G35" s="44">
        <f t="shared" si="4"/>
        <v>16928</v>
      </c>
      <c r="H35" s="44">
        <f t="shared" si="4"/>
        <v>17291</v>
      </c>
      <c r="I35" s="43">
        <f t="shared" si="4"/>
        <v>18351</v>
      </c>
      <c r="J35" s="43">
        <f t="shared" si="4"/>
        <v>19570</v>
      </c>
      <c r="K35" s="43">
        <f t="shared" si="4"/>
        <v>20219</v>
      </c>
      <c r="L35" s="43">
        <f>L11+L21+L29+L34</f>
        <v>21326</v>
      </c>
      <c r="M35" s="43">
        <f t="shared" si="4"/>
        <v>22413</v>
      </c>
      <c r="N35" s="43">
        <f t="shared" si="4"/>
        <v>23250</v>
      </c>
      <c r="O35" s="43">
        <f>O11+O21+O29+O34</f>
        <v>24307</v>
      </c>
      <c r="P35" s="42">
        <f>P11+P21+P29+P34</f>
        <v>25821</v>
      </c>
      <c r="Q35" s="42">
        <f>Q11+Q21+Q29+Q34</f>
        <v>26840</v>
      </c>
      <c r="R35" s="41" t="s">
        <v>397</v>
      </c>
    </row>
    <row r="36" spans="1:18" ht="27" customHeight="1" x14ac:dyDescent="0.25">
      <c r="A36" s="378"/>
      <c r="B36" s="45" t="s">
        <v>119</v>
      </c>
      <c r="C36" s="46"/>
      <c r="D36" s="45" t="s">
        <v>479</v>
      </c>
      <c r="E36" s="47"/>
      <c r="F36" s="47"/>
      <c r="G36" s="47"/>
      <c r="H36" s="47"/>
      <c r="I36" s="47"/>
      <c r="J36" s="47"/>
      <c r="K36" s="47"/>
      <c r="L36" s="47"/>
      <c r="M36" s="47"/>
      <c r="N36" s="47"/>
      <c r="O36" s="47"/>
      <c r="P36" s="48"/>
      <c r="Q36" s="48"/>
      <c r="R36" s="48"/>
    </row>
    <row r="47" spans="1:18" x14ac:dyDescent="0.2">
      <c r="J47" s="1" t="s">
        <v>369</v>
      </c>
    </row>
  </sheetData>
  <mergeCells count="8">
    <mergeCell ref="R3:R4"/>
    <mergeCell ref="A1:A36"/>
    <mergeCell ref="B3:B4"/>
    <mergeCell ref="C3:C4"/>
    <mergeCell ref="D3:D4"/>
    <mergeCell ref="E3:Q3"/>
    <mergeCell ref="B1:R1"/>
    <mergeCell ref="B2:R2"/>
  </mergeCells>
  <pageMargins left="0.55118110236220497" right="0.43307086614173201" top="0.511811023622047" bottom="0.23622047244094499" header="0.23622047244094499" footer="0.23622047244094499"/>
  <pageSetup paperSize="9" scale="7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3"/>
  <sheetViews>
    <sheetView view="pageBreakPreview" zoomScale="130" zoomScaleSheetLayoutView="130" workbookViewId="0">
      <selection activeCell="T10" sqref="T10"/>
    </sheetView>
  </sheetViews>
  <sheetFormatPr defaultRowHeight="15.75" x14ac:dyDescent="0.25"/>
  <cols>
    <col min="1" max="1" width="88.42578125" style="374" customWidth="1"/>
    <col min="2" max="2" width="9.140625" style="127"/>
    <col min="3" max="3" width="24.85546875" style="127" customWidth="1"/>
    <col min="4" max="16384" width="9.140625" style="127"/>
  </cols>
  <sheetData>
    <row r="1" spans="1:18" x14ac:dyDescent="0.25">
      <c r="A1" s="359"/>
      <c r="B1" s="360"/>
      <c r="C1" s="360"/>
      <c r="D1" s="360"/>
      <c r="E1" s="360"/>
      <c r="F1" s="360"/>
      <c r="G1" s="360"/>
      <c r="H1" s="360"/>
      <c r="I1" s="360"/>
      <c r="J1" s="360"/>
      <c r="K1" s="360"/>
      <c r="L1" s="360"/>
      <c r="M1" s="360"/>
      <c r="N1" s="360"/>
      <c r="O1" s="360"/>
      <c r="P1" s="360"/>
      <c r="Q1" s="360"/>
      <c r="R1" s="360"/>
    </row>
    <row r="2" spans="1:18" x14ac:dyDescent="0.25">
      <c r="A2" s="359"/>
      <c r="B2" s="360"/>
      <c r="C2" s="360"/>
      <c r="D2" s="360"/>
      <c r="E2" s="360"/>
      <c r="F2" s="360"/>
      <c r="G2" s="360"/>
      <c r="H2" s="360"/>
      <c r="I2" s="360"/>
      <c r="J2" s="360"/>
      <c r="K2" s="360"/>
      <c r="L2" s="360"/>
      <c r="M2" s="360"/>
      <c r="N2" s="360"/>
      <c r="O2" s="360"/>
      <c r="P2" s="360"/>
      <c r="Q2" s="360"/>
      <c r="R2" s="360"/>
    </row>
    <row r="3" spans="1:18" x14ac:dyDescent="0.25">
      <c r="A3" s="361" t="s">
        <v>120</v>
      </c>
      <c r="B3" s="362"/>
      <c r="C3" s="363"/>
      <c r="D3" s="363"/>
      <c r="E3" s="363"/>
      <c r="F3" s="363"/>
      <c r="G3" s="363"/>
      <c r="H3" s="363"/>
      <c r="J3" s="364"/>
      <c r="K3" s="363"/>
      <c r="L3" s="363"/>
      <c r="M3" s="363"/>
      <c r="N3" s="363"/>
      <c r="O3" s="364"/>
      <c r="R3" s="128"/>
    </row>
    <row r="4" spans="1:18" ht="31.5" x14ac:dyDescent="0.25">
      <c r="A4" s="361" t="s">
        <v>121</v>
      </c>
      <c r="B4" s="362"/>
      <c r="C4" s="363"/>
      <c r="D4" s="363"/>
      <c r="E4" s="363"/>
      <c r="F4" s="363"/>
      <c r="G4" s="363"/>
      <c r="H4" s="363"/>
      <c r="I4" s="365"/>
      <c r="J4" s="364"/>
      <c r="K4" s="363"/>
      <c r="L4" s="363"/>
      <c r="M4" s="363"/>
      <c r="N4" s="363"/>
      <c r="O4" s="364"/>
      <c r="R4" s="128"/>
    </row>
    <row r="5" spans="1:18" ht="31.5" x14ac:dyDescent="0.25">
      <c r="A5" s="361" t="s">
        <v>122</v>
      </c>
      <c r="B5" s="363"/>
      <c r="C5" s="363"/>
      <c r="D5" s="363"/>
      <c r="E5" s="363"/>
      <c r="F5" s="363"/>
      <c r="G5" s="363"/>
      <c r="H5" s="363"/>
      <c r="I5" s="363"/>
      <c r="J5" s="363"/>
      <c r="K5" s="363"/>
      <c r="L5" s="363"/>
      <c r="M5" s="363"/>
      <c r="N5" s="363"/>
      <c r="O5" s="366"/>
    </row>
    <row r="6" spans="1:18" ht="78.75" x14ac:dyDescent="0.25">
      <c r="A6" s="361" t="s">
        <v>123</v>
      </c>
      <c r="B6" s="367"/>
      <c r="C6" s="367"/>
      <c r="D6" s="367"/>
      <c r="E6" s="367"/>
      <c r="F6" s="367"/>
      <c r="G6" s="367"/>
      <c r="H6" s="367"/>
      <c r="I6" s="367"/>
      <c r="J6" s="367"/>
      <c r="K6" s="367"/>
      <c r="L6" s="367"/>
      <c r="M6" s="367"/>
      <c r="N6" s="367"/>
      <c r="O6" s="367"/>
    </row>
    <row r="7" spans="1:18" ht="141.75" x14ac:dyDescent="0.25">
      <c r="A7" s="361" t="s">
        <v>124</v>
      </c>
      <c r="B7" s="367"/>
      <c r="C7" s="367"/>
      <c r="D7" s="367"/>
      <c r="E7" s="367"/>
      <c r="F7" s="367"/>
      <c r="G7" s="367"/>
      <c r="H7" s="367"/>
      <c r="I7" s="367"/>
      <c r="J7" s="367"/>
      <c r="K7" s="367"/>
      <c r="L7" s="367"/>
      <c r="M7" s="367"/>
      <c r="N7" s="367"/>
      <c r="O7" s="367"/>
    </row>
    <row r="8" spans="1:18" ht="31.5" x14ac:dyDescent="0.25">
      <c r="A8" s="361" t="s">
        <v>125</v>
      </c>
      <c r="B8" s="367"/>
      <c r="C8" s="367"/>
      <c r="D8" s="367"/>
      <c r="E8" s="367"/>
      <c r="F8" s="367"/>
      <c r="G8" s="367"/>
      <c r="H8" s="367"/>
      <c r="I8" s="367"/>
      <c r="J8" s="367"/>
      <c r="K8" s="367"/>
      <c r="L8" s="367"/>
      <c r="M8" s="367"/>
      <c r="N8" s="363"/>
      <c r="O8" s="366"/>
    </row>
    <row r="9" spans="1:18" ht="63" x14ac:dyDescent="0.25">
      <c r="A9" s="361" t="s">
        <v>126</v>
      </c>
      <c r="B9" s="367"/>
      <c r="C9" s="367"/>
      <c r="D9" s="367"/>
      <c r="E9" s="367"/>
      <c r="F9" s="367"/>
      <c r="G9" s="367"/>
      <c r="H9" s="367"/>
      <c r="I9" s="367"/>
      <c r="J9" s="367"/>
      <c r="K9" s="367"/>
      <c r="L9" s="367"/>
      <c r="M9" s="367"/>
      <c r="N9" s="367"/>
      <c r="O9" s="367"/>
    </row>
    <row r="10" spans="1:18" ht="65.25" customHeight="1" x14ac:dyDescent="0.25">
      <c r="A10" s="361" t="s">
        <v>127</v>
      </c>
      <c r="B10" s="367"/>
      <c r="C10" s="367"/>
      <c r="D10" s="367"/>
      <c r="E10" s="367"/>
      <c r="F10" s="367"/>
      <c r="G10" s="367"/>
      <c r="H10" s="367"/>
      <c r="I10" s="367"/>
      <c r="J10" s="367"/>
      <c r="K10" s="367"/>
      <c r="L10" s="367"/>
      <c r="M10" s="367"/>
      <c r="N10" s="367"/>
      <c r="O10" s="367"/>
    </row>
    <row r="11" spans="1:18" ht="30.75" customHeight="1" x14ac:dyDescent="0.25">
      <c r="A11" s="361" t="s">
        <v>128</v>
      </c>
      <c r="B11" s="367"/>
      <c r="C11" s="367"/>
      <c r="D11" s="367"/>
      <c r="E11" s="367"/>
      <c r="F11" s="367"/>
      <c r="G11" s="367"/>
      <c r="H11" s="367"/>
      <c r="I11" s="367"/>
      <c r="J11" s="367"/>
      <c r="K11" s="367"/>
      <c r="L11" s="367"/>
      <c r="M11" s="367"/>
      <c r="N11" s="365"/>
      <c r="O11" s="368"/>
    </row>
    <row r="12" spans="1:18" ht="45.75" customHeight="1" x14ac:dyDescent="0.25">
      <c r="A12" s="361" t="s">
        <v>129</v>
      </c>
      <c r="B12" s="367"/>
      <c r="C12" s="367"/>
      <c r="D12" s="367"/>
      <c r="E12" s="367"/>
      <c r="F12" s="367"/>
      <c r="G12" s="367"/>
      <c r="H12" s="367"/>
      <c r="I12" s="367"/>
      <c r="J12" s="367"/>
      <c r="K12" s="367"/>
      <c r="L12" s="367"/>
      <c r="M12" s="367"/>
      <c r="N12" s="367"/>
      <c r="O12" s="367"/>
    </row>
    <row r="13" spans="1:18" ht="47.25" customHeight="1" x14ac:dyDescent="0.25">
      <c r="A13" s="361" t="s">
        <v>130</v>
      </c>
      <c r="B13" s="363"/>
      <c r="C13" s="363"/>
      <c r="D13" s="363"/>
      <c r="E13" s="363"/>
      <c r="F13" s="363"/>
      <c r="G13" s="363"/>
      <c r="H13" s="363"/>
      <c r="I13" s="363"/>
      <c r="J13" s="363"/>
      <c r="K13" s="363"/>
      <c r="L13" s="363"/>
      <c r="M13" s="363"/>
      <c r="N13" s="363"/>
      <c r="O13" s="364"/>
    </row>
    <row r="14" spans="1:18" ht="40.5" customHeight="1" x14ac:dyDescent="0.25">
      <c r="A14" s="369" t="s">
        <v>370</v>
      </c>
      <c r="B14" s="370"/>
    </row>
    <row r="15" spans="1:18" ht="31.5" x14ac:dyDescent="0.25">
      <c r="A15" s="371" t="s">
        <v>371</v>
      </c>
      <c r="B15" s="370"/>
    </row>
    <row r="16" spans="1:18" ht="31.5" x14ac:dyDescent="0.25">
      <c r="A16" s="371" t="s">
        <v>372</v>
      </c>
      <c r="B16" s="370"/>
    </row>
    <row r="17" spans="1:2" ht="78.75" x14ac:dyDescent="0.25">
      <c r="A17" s="371" t="s">
        <v>373</v>
      </c>
      <c r="B17" s="372"/>
    </row>
    <row r="18" spans="1:2" ht="157.5" x14ac:dyDescent="0.25">
      <c r="A18" s="371" t="s">
        <v>374</v>
      </c>
      <c r="B18" s="372"/>
    </row>
    <row r="19" spans="1:2" ht="31.5" x14ac:dyDescent="0.25">
      <c r="A19" s="371" t="s">
        <v>375</v>
      </c>
      <c r="B19" s="372"/>
    </row>
    <row r="20" spans="1:2" ht="52.5" customHeight="1" x14ac:dyDescent="0.25">
      <c r="A20" s="371" t="s">
        <v>376</v>
      </c>
      <c r="B20" s="372"/>
    </row>
    <row r="21" spans="1:2" ht="94.5" x14ac:dyDescent="0.25">
      <c r="A21" s="371" t="s">
        <v>377</v>
      </c>
      <c r="B21" s="372"/>
    </row>
    <row r="22" spans="1:2" ht="31.5" x14ac:dyDescent="0.25">
      <c r="A22" s="371" t="s">
        <v>378</v>
      </c>
      <c r="B22" s="372"/>
    </row>
    <row r="23" spans="1:2" ht="47.25" x14ac:dyDescent="0.25">
      <c r="A23" s="371" t="s">
        <v>379</v>
      </c>
      <c r="B23" s="372"/>
    </row>
    <row r="24" spans="1:2" ht="31.5" x14ac:dyDescent="0.25">
      <c r="A24" s="371" t="s">
        <v>380</v>
      </c>
      <c r="B24" s="370"/>
    </row>
    <row r="25" spans="1:2" x14ac:dyDescent="0.25">
      <c r="A25" s="373"/>
      <c r="B25" s="126"/>
    </row>
    <row r="26" spans="1:2" x14ac:dyDescent="0.25">
      <c r="A26" s="373"/>
      <c r="B26" s="126"/>
    </row>
    <row r="27" spans="1:2" x14ac:dyDescent="0.25">
      <c r="A27" s="373"/>
      <c r="B27" s="126"/>
    </row>
    <row r="28" spans="1:2" x14ac:dyDescent="0.25">
      <c r="A28" s="373"/>
      <c r="B28" s="126"/>
    </row>
    <row r="29" spans="1:2" x14ac:dyDescent="0.25">
      <c r="A29" s="373"/>
      <c r="B29" s="126"/>
    </row>
    <row r="30" spans="1:2" x14ac:dyDescent="0.25">
      <c r="A30" s="373"/>
      <c r="B30" s="126"/>
    </row>
    <row r="31" spans="1:2" x14ac:dyDescent="0.25">
      <c r="A31" s="373"/>
      <c r="B31" s="126"/>
    </row>
    <row r="32" spans="1:2" x14ac:dyDescent="0.25">
      <c r="A32" s="373"/>
      <c r="B32" s="126"/>
    </row>
    <row r="33" spans="1:2" x14ac:dyDescent="0.25">
      <c r="A33" s="373"/>
      <c r="B33" s="126"/>
    </row>
  </sheetData>
  <pageMargins left="0.7" right="0.7" top="0.75" bottom="0.75" header="0.3" footer="0.3"/>
  <pageSetup orientation="portrait" r:id="rId1"/>
  <rowBreaks count="1" manualBreakCount="1">
    <brk id="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showWhiteSpace="0" view="pageBreakPreview" zoomScaleSheetLayoutView="100" workbookViewId="0">
      <selection activeCell="T10" sqref="T10"/>
    </sheetView>
  </sheetViews>
  <sheetFormatPr defaultRowHeight="12.75" x14ac:dyDescent="0.2"/>
  <cols>
    <col min="1" max="1" width="28.28515625" style="63" customWidth="1"/>
    <col min="2" max="2" width="11.42578125" style="63" customWidth="1"/>
    <col min="3" max="3" width="12.42578125" style="63" hidden="1" customWidth="1"/>
    <col min="4" max="4" width="10.85546875" style="63" customWidth="1"/>
    <col min="5" max="5" width="10.5703125" style="63" customWidth="1"/>
    <col min="6" max="6" width="10.28515625" style="63" customWidth="1"/>
    <col min="7" max="7" width="10" style="63" customWidth="1"/>
    <col min="8" max="8" width="11" style="63" customWidth="1"/>
    <col min="9" max="9" width="11.28515625" style="63" customWidth="1"/>
    <col min="10" max="10" width="11.140625" style="63" customWidth="1"/>
    <col min="11" max="11" width="11" style="63" customWidth="1"/>
    <col min="12" max="12" width="11.42578125" style="63" customWidth="1"/>
    <col min="13" max="13" width="34.5703125" style="63" customWidth="1"/>
    <col min="14" max="16384" width="9.140625" style="63"/>
  </cols>
  <sheetData>
    <row r="1" spans="1:13" ht="21.75" customHeight="1" x14ac:dyDescent="0.25">
      <c r="A1" s="388" t="s">
        <v>414</v>
      </c>
      <c r="B1" s="388"/>
      <c r="C1" s="388"/>
      <c r="D1" s="388"/>
      <c r="E1" s="388"/>
      <c r="F1" s="388"/>
      <c r="G1" s="388"/>
      <c r="H1" s="388"/>
      <c r="I1" s="388"/>
      <c r="J1" s="388"/>
      <c r="K1" s="388"/>
      <c r="L1" s="388"/>
      <c r="M1" s="388"/>
    </row>
    <row r="2" spans="1:13" ht="27" customHeight="1" x14ac:dyDescent="0.2">
      <c r="A2" s="389" t="s">
        <v>473</v>
      </c>
      <c r="B2" s="389"/>
      <c r="C2" s="389"/>
      <c r="D2" s="389"/>
      <c r="E2" s="389"/>
      <c r="F2" s="389"/>
      <c r="G2" s="389"/>
      <c r="H2" s="389"/>
      <c r="I2" s="389"/>
      <c r="J2" s="389"/>
      <c r="K2" s="389"/>
      <c r="L2" s="389"/>
      <c r="M2" s="389"/>
    </row>
    <row r="3" spans="1:13" s="101" customFormat="1" ht="123" customHeight="1" x14ac:dyDescent="0.25">
      <c r="A3" s="227" t="s">
        <v>131</v>
      </c>
      <c r="B3" s="227" t="s">
        <v>412</v>
      </c>
      <c r="C3" s="2" t="s">
        <v>389</v>
      </c>
      <c r="D3" s="2" t="s">
        <v>777</v>
      </c>
      <c r="E3" s="2" t="s">
        <v>778</v>
      </c>
      <c r="F3" s="2" t="s">
        <v>779</v>
      </c>
      <c r="G3" s="2" t="s">
        <v>780</v>
      </c>
      <c r="H3" s="2" t="s">
        <v>781</v>
      </c>
      <c r="I3" s="2" t="s">
        <v>782</v>
      </c>
      <c r="J3" s="2" t="s">
        <v>783</v>
      </c>
      <c r="K3" s="2" t="s">
        <v>784</v>
      </c>
      <c r="L3" s="2" t="s">
        <v>785</v>
      </c>
      <c r="M3" s="227" t="s">
        <v>413</v>
      </c>
    </row>
    <row r="4" spans="1:13" ht="32.25" customHeight="1" x14ac:dyDescent="0.2">
      <c r="A4" s="344" t="s">
        <v>132</v>
      </c>
      <c r="B4" s="89">
        <v>86</v>
      </c>
      <c r="C4" s="345">
        <v>87</v>
      </c>
      <c r="D4" s="345">
        <v>91</v>
      </c>
      <c r="E4" s="345">
        <v>90</v>
      </c>
      <c r="F4" s="345">
        <v>97</v>
      </c>
      <c r="G4" s="345">
        <v>102</v>
      </c>
      <c r="H4" s="345">
        <v>97</v>
      </c>
      <c r="I4" s="345">
        <v>99</v>
      </c>
      <c r="J4" s="345">
        <v>105</v>
      </c>
      <c r="K4" s="345">
        <v>116</v>
      </c>
      <c r="L4" s="345">
        <v>122</v>
      </c>
      <c r="M4" s="346" t="s">
        <v>596</v>
      </c>
    </row>
    <row r="5" spans="1:13" ht="32.25" customHeight="1" x14ac:dyDescent="0.2">
      <c r="A5" s="347" t="s">
        <v>133</v>
      </c>
      <c r="B5" s="89">
        <v>28</v>
      </c>
      <c r="C5" s="89">
        <v>31</v>
      </c>
      <c r="D5" s="345">
        <v>31</v>
      </c>
      <c r="E5" s="345">
        <v>29</v>
      </c>
      <c r="F5" s="345">
        <v>37</v>
      </c>
      <c r="G5" s="345">
        <v>37</v>
      </c>
      <c r="H5" s="345">
        <v>37</v>
      </c>
      <c r="I5" s="345">
        <v>37</v>
      </c>
      <c r="J5" s="345">
        <v>37</v>
      </c>
      <c r="K5" s="345">
        <v>35</v>
      </c>
      <c r="L5" s="348">
        <v>35</v>
      </c>
      <c r="M5" s="349" t="s">
        <v>597</v>
      </c>
    </row>
    <row r="6" spans="1:13" ht="32.25" customHeight="1" x14ac:dyDescent="0.2">
      <c r="A6" s="344" t="s">
        <v>134</v>
      </c>
      <c r="B6" s="89">
        <v>1581</v>
      </c>
      <c r="C6" s="89">
        <v>1716</v>
      </c>
      <c r="D6" s="345">
        <v>1752</v>
      </c>
      <c r="E6" s="345">
        <v>1920</v>
      </c>
      <c r="F6" s="345">
        <v>2104</v>
      </c>
      <c r="G6" s="345">
        <v>2347</v>
      </c>
      <c r="H6" s="345">
        <v>2104</v>
      </c>
      <c r="I6" s="345">
        <v>2205</v>
      </c>
      <c r="J6" s="345">
        <v>2484</v>
      </c>
      <c r="K6" s="345">
        <v>2637</v>
      </c>
      <c r="L6" s="345">
        <v>2878</v>
      </c>
      <c r="M6" s="346" t="s">
        <v>598</v>
      </c>
    </row>
    <row r="7" spans="1:13" ht="32.25" customHeight="1" x14ac:dyDescent="0.2">
      <c r="A7" s="350" t="s">
        <v>135</v>
      </c>
      <c r="B7" s="89">
        <v>2318</v>
      </c>
      <c r="C7" s="89">
        <v>2528</v>
      </c>
      <c r="D7" s="345">
        <v>2572</v>
      </c>
      <c r="E7" s="345">
        <v>2871</v>
      </c>
      <c r="F7" s="345">
        <v>3178</v>
      </c>
      <c r="G7" s="345">
        <v>3510</v>
      </c>
      <c r="H7" s="345">
        <v>3178</v>
      </c>
      <c r="I7" s="345">
        <v>3381</v>
      </c>
      <c r="J7" s="345">
        <v>3643</v>
      </c>
      <c r="K7" s="345">
        <v>3921</v>
      </c>
      <c r="L7" s="232">
        <v>4537</v>
      </c>
      <c r="M7" s="351" t="s">
        <v>599</v>
      </c>
    </row>
    <row r="8" spans="1:13" ht="32.25" customHeight="1" x14ac:dyDescent="0.2">
      <c r="A8" s="344" t="s">
        <v>136</v>
      </c>
      <c r="B8" s="89">
        <v>4605</v>
      </c>
      <c r="C8" s="89">
        <v>4854</v>
      </c>
      <c r="D8" s="345">
        <v>4869</v>
      </c>
      <c r="E8" s="345">
        <v>5038</v>
      </c>
      <c r="F8" s="345">
        <v>5203</v>
      </c>
      <c r="G8" s="345">
        <v>5376</v>
      </c>
      <c r="H8" s="345">
        <v>5203</v>
      </c>
      <c r="I8" s="345">
        <v>5310</v>
      </c>
      <c r="J8" s="345">
        <v>5435</v>
      </c>
      <c r="K8" s="345">
        <v>5544</v>
      </c>
      <c r="L8" s="345">
        <v>5883</v>
      </c>
      <c r="M8" s="346" t="s">
        <v>600</v>
      </c>
    </row>
    <row r="9" spans="1:13" ht="54" customHeight="1" x14ac:dyDescent="0.2">
      <c r="A9" s="350" t="s">
        <v>137</v>
      </c>
      <c r="B9" s="89">
        <v>1077</v>
      </c>
      <c r="C9" s="89">
        <v>1230</v>
      </c>
      <c r="D9" s="345">
        <v>1246</v>
      </c>
      <c r="E9" s="345">
        <v>1447</v>
      </c>
      <c r="F9" s="345">
        <v>1544</v>
      </c>
      <c r="G9" s="345">
        <v>1622</v>
      </c>
      <c r="H9" s="345">
        <v>1544</v>
      </c>
      <c r="I9" s="345">
        <v>1583</v>
      </c>
      <c r="J9" s="345">
        <v>1645</v>
      </c>
      <c r="K9" s="345">
        <v>1709</v>
      </c>
      <c r="L9" s="232">
        <v>1929</v>
      </c>
      <c r="M9" s="351" t="s">
        <v>601</v>
      </c>
    </row>
    <row r="10" spans="1:13" ht="32.25" customHeight="1" x14ac:dyDescent="0.2">
      <c r="A10" s="344" t="s">
        <v>138</v>
      </c>
      <c r="B10" s="89">
        <v>237</v>
      </c>
      <c r="C10" s="89">
        <v>225</v>
      </c>
      <c r="D10" s="345">
        <v>224</v>
      </c>
      <c r="E10" s="345">
        <v>211</v>
      </c>
      <c r="F10" s="345">
        <v>210</v>
      </c>
      <c r="G10" s="345">
        <v>209</v>
      </c>
      <c r="H10" s="345">
        <v>210</v>
      </c>
      <c r="I10" s="345">
        <v>209</v>
      </c>
      <c r="J10" s="345">
        <v>209</v>
      </c>
      <c r="K10" s="345">
        <v>204</v>
      </c>
      <c r="L10" s="345">
        <v>184</v>
      </c>
      <c r="M10" s="346" t="s">
        <v>602</v>
      </c>
    </row>
    <row r="11" spans="1:13" ht="32.25" customHeight="1" x14ac:dyDescent="0.2">
      <c r="A11" s="350" t="s">
        <v>139</v>
      </c>
      <c r="B11" s="89">
        <v>744</v>
      </c>
      <c r="C11" s="89">
        <v>1011</v>
      </c>
      <c r="D11" s="345">
        <v>1070</v>
      </c>
      <c r="E11" s="345">
        <v>1358</v>
      </c>
      <c r="F11" s="345">
        <v>1526</v>
      </c>
      <c r="G11" s="345">
        <v>1610</v>
      </c>
      <c r="H11" s="345">
        <v>1526</v>
      </c>
      <c r="I11" s="345">
        <v>1599</v>
      </c>
      <c r="J11" s="345">
        <v>1674</v>
      </c>
      <c r="K11" s="345">
        <v>1841</v>
      </c>
      <c r="L11" s="232">
        <v>2263</v>
      </c>
      <c r="M11" s="351" t="s">
        <v>603</v>
      </c>
    </row>
    <row r="12" spans="1:13" ht="42" customHeight="1" x14ac:dyDescent="0.2">
      <c r="A12" s="344" t="s">
        <v>786</v>
      </c>
      <c r="B12" s="89">
        <v>1531</v>
      </c>
      <c r="C12" s="89">
        <v>2507</v>
      </c>
      <c r="D12" s="345">
        <v>2727</v>
      </c>
      <c r="E12" s="345">
        <v>4640</v>
      </c>
      <c r="F12" s="345">
        <v>5481</v>
      </c>
      <c r="G12" s="345">
        <v>5942</v>
      </c>
      <c r="H12" s="345">
        <v>5481</v>
      </c>
      <c r="I12" s="345">
        <v>5762</v>
      </c>
      <c r="J12" s="345">
        <v>6635</v>
      </c>
      <c r="K12" s="345">
        <v>7067</v>
      </c>
      <c r="L12" s="345">
        <v>9679</v>
      </c>
      <c r="M12" s="351" t="s">
        <v>812</v>
      </c>
    </row>
    <row r="13" spans="1:13" ht="32.25" customHeight="1" x14ac:dyDescent="0.2">
      <c r="A13" s="352" t="s">
        <v>140</v>
      </c>
      <c r="B13" s="353">
        <v>12207</v>
      </c>
      <c r="C13" s="353">
        <f>SUM(C4:C12)</f>
        <v>14189</v>
      </c>
      <c r="D13" s="353">
        <f>SUM(D4:D12)</f>
        <v>14582</v>
      </c>
      <c r="E13" s="353">
        <f>SUM(E4:E12)</f>
        <v>17604</v>
      </c>
      <c r="F13" s="353">
        <v>19380</v>
      </c>
      <c r="G13" s="353">
        <v>19380</v>
      </c>
      <c r="H13" s="354">
        <f>SUM(H4:H12)</f>
        <v>19380</v>
      </c>
      <c r="I13" s="354">
        <f>SUM(I4:I12)</f>
        <v>20185</v>
      </c>
      <c r="J13" s="354">
        <f>SUM(J4:J12)</f>
        <v>21867</v>
      </c>
      <c r="K13" s="354">
        <f>SUM(K4:K12)</f>
        <v>23074</v>
      </c>
      <c r="L13" s="354">
        <f>SUM(L4:L12)</f>
        <v>27510</v>
      </c>
      <c r="M13" s="70" t="s">
        <v>604</v>
      </c>
    </row>
    <row r="14" spans="1:13" ht="32.25" customHeight="1" x14ac:dyDescent="0.25">
      <c r="A14" s="387" t="s">
        <v>390</v>
      </c>
      <c r="B14" s="387"/>
      <c r="C14" s="387"/>
      <c r="D14" s="387"/>
      <c r="E14" s="387"/>
      <c r="F14" s="387"/>
      <c r="G14" s="387"/>
      <c r="H14" s="355"/>
      <c r="I14" s="356"/>
      <c r="J14" s="47"/>
      <c r="K14" s="48"/>
      <c r="L14" s="48"/>
      <c r="M14" s="357"/>
    </row>
    <row r="15" spans="1:13" x14ac:dyDescent="0.2">
      <c r="A15" s="65"/>
      <c r="B15" s="65"/>
      <c r="C15" s="65"/>
      <c r="D15" s="65"/>
      <c r="E15" s="65"/>
      <c r="F15" s="65"/>
      <c r="G15" s="65"/>
      <c r="H15" s="65"/>
      <c r="I15" s="65"/>
      <c r="J15" s="65"/>
      <c r="M15" s="358"/>
    </row>
    <row r="16" spans="1:13" x14ac:dyDescent="0.2">
      <c r="A16" s="65"/>
      <c r="B16" s="65"/>
      <c r="C16" s="65"/>
      <c r="D16" s="65"/>
      <c r="E16" s="65"/>
      <c r="F16" s="65"/>
      <c r="G16" s="65"/>
      <c r="H16" s="65"/>
      <c r="I16" s="65"/>
      <c r="J16" s="65"/>
    </row>
    <row r="17" spans="1:10" x14ac:dyDescent="0.2">
      <c r="A17" s="65"/>
      <c r="B17" s="65"/>
      <c r="C17" s="65"/>
      <c r="D17" s="65"/>
      <c r="E17" s="65"/>
      <c r="F17" s="65"/>
      <c r="G17" s="65"/>
      <c r="H17" s="65"/>
      <c r="I17" s="65"/>
      <c r="J17" s="65"/>
    </row>
    <row r="18" spans="1:10" x14ac:dyDescent="0.2">
      <c r="A18" s="65"/>
      <c r="B18" s="65"/>
      <c r="C18" s="65"/>
      <c r="D18" s="65"/>
      <c r="E18" s="65"/>
      <c r="F18" s="65"/>
      <c r="G18" s="65"/>
      <c r="H18" s="65"/>
      <c r="I18" s="65"/>
      <c r="J18" s="65"/>
    </row>
    <row r="19" spans="1:10" ht="15" x14ac:dyDescent="0.25">
      <c r="A19" s="65"/>
      <c r="B19" s="65"/>
      <c r="C19" s="65"/>
      <c r="D19" s="65"/>
      <c r="E19" s="65"/>
      <c r="F19" s="65"/>
      <c r="G19" s="65"/>
      <c r="H19" s="264"/>
      <c r="I19" s="65"/>
      <c r="J19" s="65"/>
    </row>
    <row r="20" spans="1:10" x14ac:dyDescent="0.2">
      <c r="A20" s="65"/>
      <c r="B20" s="65"/>
      <c r="C20" s="65"/>
      <c r="D20" s="65"/>
      <c r="E20" s="65"/>
      <c r="F20" s="65"/>
      <c r="G20" s="65"/>
      <c r="H20" s="275"/>
      <c r="I20" s="65"/>
      <c r="J20" s="65"/>
    </row>
    <row r="21" spans="1:10" x14ac:dyDescent="0.2">
      <c r="A21" s="65"/>
      <c r="B21" s="65"/>
      <c r="C21" s="65"/>
      <c r="D21" s="65"/>
      <c r="E21" s="65"/>
      <c r="F21" s="65"/>
      <c r="G21" s="65"/>
      <c r="H21" s="65"/>
      <c r="I21" s="65"/>
      <c r="J21" s="65"/>
    </row>
    <row r="22" spans="1:10" x14ac:dyDescent="0.2">
      <c r="A22" s="65"/>
      <c r="B22" s="65"/>
      <c r="C22" s="65"/>
      <c r="D22" s="65"/>
      <c r="E22" s="65"/>
      <c r="F22" s="65"/>
      <c r="G22" s="65"/>
      <c r="H22" s="65"/>
      <c r="I22" s="65"/>
      <c r="J22" s="65"/>
    </row>
    <row r="23" spans="1:10" x14ac:dyDescent="0.2">
      <c r="A23" s="65"/>
      <c r="B23" s="65"/>
      <c r="C23" s="65"/>
      <c r="D23" s="65"/>
      <c r="E23" s="65"/>
      <c r="F23" s="65"/>
      <c r="G23" s="65"/>
      <c r="H23" s="65"/>
      <c r="I23" s="65"/>
      <c r="J23" s="65"/>
    </row>
    <row r="24" spans="1:10" x14ac:dyDescent="0.2">
      <c r="A24" s="65"/>
      <c r="B24" s="65"/>
      <c r="C24" s="65"/>
      <c r="D24" s="65"/>
      <c r="E24" s="65"/>
      <c r="F24" s="65"/>
      <c r="G24" s="65"/>
      <c r="H24" s="65"/>
      <c r="I24" s="65"/>
      <c r="J24" s="65"/>
    </row>
    <row r="25" spans="1:10" x14ac:dyDescent="0.2">
      <c r="A25" s="65"/>
      <c r="B25" s="65"/>
      <c r="C25" s="65"/>
      <c r="D25" s="65"/>
      <c r="E25" s="65"/>
      <c r="F25" s="65"/>
      <c r="G25" s="65"/>
      <c r="H25" s="65"/>
      <c r="I25" s="65"/>
      <c r="J25" s="65"/>
    </row>
    <row r="26" spans="1:10" x14ac:dyDescent="0.2">
      <c r="A26" s="65"/>
      <c r="B26" s="65"/>
      <c r="C26" s="65"/>
      <c r="D26" s="65"/>
      <c r="E26" s="65"/>
      <c r="F26" s="65"/>
      <c r="G26" s="65"/>
      <c r="H26" s="65"/>
      <c r="I26" s="65"/>
      <c r="J26" s="65"/>
    </row>
    <row r="27" spans="1:10" x14ac:dyDescent="0.2">
      <c r="A27" s="65"/>
      <c r="B27" s="65"/>
      <c r="C27" s="65"/>
      <c r="D27" s="65"/>
      <c r="E27" s="65"/>
      <c r="F27" s="65"/>
      <c r="G27" s="65"/>
      <c r="H27" s="65"/>
      <c r="I27" s="65"/>
      <c r="J27" s="65"/>
    </row>
    <row r="28" spans="1:10" x14ac:dyDescent="0.2">
      <c r="A28" s="65"/>
      <c r="B28" s="65"/>
      <c r="C28" s="65"/>
      <c r="D28" s="65"/>
      <c r="E28" s="65"/>
      <c r="F28" s="65"/>
      <c r="G28" s="65"/>
      <c r="H28" s="65"/>
      <c r="I28" s="65"/>
      <c r="J28" s="65"/>
    </row>
    <row r="29" spans="1:10" x14ac:dyDescent="0.2">
      <c r="A29" s="65"/>
      <c r="B29" s="65"/>
      <c r="C29" s="65"/>
      <c r="D29" s="65"/>
      <c r="E29" s="65"/>
      <c r="F29" s="65"/>
      <c r="G29" s="65"/>
      <c r="H29" s="65"/>
      <c r="I29" s="65"/>
      <c r="J29" s="65"/>
    </row>
    <row r="30" spans="1:10" x14ac:dyDescent="0.2">
      <c r="A30" s="65"/>
      <c r="B30" s="65"/>
      <c r="C30" s="65"/>
      <c r="D30" s="65"/>
      <c r="E30" s="65"/>
      <c r="F30" s="65"/>
      <c r="G30" s="65"/>
      <c r="H30" s="65"/>
      <c r="I30" s="65"/>
      <c r="J30" s="65"/>
    </row>
    <row r="31" spans="1:10" x14ac:dyDescent="0.2">
      <c r="A31" s="65"/>
      <c r="B31" s="65"/>
      <c r="C31" s="65"/>
      <c r="D31" s="65"/>
      <c r="E31" s="65"/>
      <c r="F31" s="65"/>
      <c r="G31" s="65"/>
      <c r="H31" s="65"/>
      <c r="I31" s="65"/>
      <c r="J31" s="65"/>
    </row>
    <row r="32" spans="1:10" x14ac:dyDescent="0.2">
      <c r="A32" s="65"/>
      <c r="B32" s="65"/>
      <c r="C32" s="65"/>
      <c r="D32" s="65"/>
      <c r="E32" s="65"/>
      <c r="F32" s="65"/>
      <c r="G32" s="65"/>
      <c r="H32" s="65"/>
      <c r="I32" s="65"/>
      <c r="J32" s="65"/>
    </row>
  </sheetData>
  <mergeCells count="3">
    <mergeCell ref="A14:G14"/>
    <mergeCell ref="A1:M1"/>
    <mergeCell ref="A2:M2"/>
  </mergeCells>
  <pageMargins left="0.52" right="0.31496062992126" top="0.66929133858267698" bottom="0.15748031496063" header="0.28000000000000003" footer="0.15748031496063"/>
  <pageSetup scale="7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8"/>
  <sheetViews>
    <sheetView showZeros="0" view="pageBreakPreview" topLeftCell="A31" zoomScale="115" zoomScaleSheetLayoutView="115" workbookViewId="0">
      <selection activeCell="T10" sqref="T10"/>
    </sheetView>
  </sheetViews>
  <sheetFormatPr defaultRowHeight="15" x14ac:dyDescent="0.25"/>
  <cols>
    <col min="1" max="1" width="23.42578125" style="329" customWidth="1"/>
    <col min="2" max="2" width="7.28515625" style="329" customWidth="1"/>
    <col min="3" max="3" width="10.140625" style="329" customWidth="1"/>
    <col min="4" max="4" width="6.7109375" style="329" customWidth="1"/>
    <col min="5" max="5" width="7" style="329" customWidth="1"/>
    <col min="6" max="6" width="7.28515625" style="329" customWidth="1"/>
    <col min="7" max="7" width="7.85546875" style="329" customWidth="1"/>
    <col min="8" max="8" width="7" style="329" customWidth="1"/>
    <col min="9" max="9" width="7.140625" style="329" customWidth="1"/>
    <col min="10" max="10" width="6.7109375" style="329" customWidth="1"/>
    <col min="11" max="11" width="6.5703125" style="329" customWidth="1"/>
    <col min="12" max="12" width="21.85546875" style="329" customWidth="1"/>
    <col min="13" max="16384" width="9.140625" style="329"/>
  </cols>
  <sheetData>
    <row r="1" spans="1:12" ht="21" customHeight="1" x14ac:dyDescent="0.25">
      <c r="A1" s="390" t="s">
        <v>438</v>
      </c>
      <c r="B1" s="390"/>
      <c r="C1" s="390"/>
      <c r="D1" s="390"/>
      <c r="E1" s="390"/>
      <c r="F1" s="390"/>
      <c r="G1" s="390"/>
      <c r="H1" s="390"/>
      <c r="I1" s="390"/>
      <c r="J1" s="390"/>
      <c r="K1" s="390"/>
      <c r="L1" s="390"/>
    </row>
    <row r="2" spans="1:12" ht="15.75" x14ac:dyDescent="0.25">
      <c r="A2" s="393" t="s">
        <v>437</v>
      </c>
      <c r="B2" s="393"/>
      <c r="C2" s="393"/>
      <c r="D2" s="393"/>
      <c r="E2" s="393"/>
      <c r="F2" s="393"/>
      <c r="G2" s="393"/>
      <c r="H2" s="393"/>
      <c r="I2" s="393"/>
      <c r="J2" s="393"/>
      <c r="K2" s="393"/>
      <c r="L2" s="393"/>
    </row>
    <row r="3" spans="1:12" ht="15.75" x14ac:dyDescent="0.25">
      <c r="A3" s="400" t="s">
        <v>436</v>
      </c>
      <c r="B3" s="400"/>
      <c r="C3" s="400"/>
      <c r="D3" s="400"/>
      <c r="E3" s="400"/>
      <c r="F3" s="400"/>
      <c r="G3" s="400"/>
      <c r="H3" s="400"/>
      <c r="I3" s="400"/>
      <c r="J3" s="400"/>
      <c r="K3" s="400"/>
      <c r="L3" s="400"/>
    </row>
    <row r="4" spans="1:12" ht="17.25" customHeight="1" x14ac:dyDescent="0.25">
      <c r="A4" s="397" t="s">
        <v>506</v>
      </c>
      <c r="B4" s="398"/>
      <c r="C4" s="398"/>
      <c r="D4" s="398"/>
      <c r="E4" s="398"/>
      <c r="F4" s="398"/>
      <c r="G4" s="398"/>
      <c r="H4" s="398"/>
      <c r="I4" s="398"/>
      <c r="J4" s="398"/>
      <c r="K4" s="398"/>
      <c r="L4" s="399"/>
    </row>
    <row r="5" spans="1:12" s="333" customFormat="1" ht="34.5" customHeight="1" x14ac:dyDescent="0.25">
      <c r="A5" s="330" t="s">
        <v>333</v>
      </c>
      <c r="B5" s="331" t="s">
        <v>481</v>
      </c>
      <c r="C5" s="331" t="s">
        <v>482</v>
      </c>
      <c r="D5" s="331" t="s">
        <v>483</v>
      </c>
      <c r="E5" s="331" t="s">
        <v>759</v>
      </c>
      <c r="F5" s="331" t="s">
        <v>484</v>
      </c>
      <c r="G5" s="331" t="s">
        <v>485</v>
      </c>
      <c r="H5" s="331" t="s">
        <v>486</v>
      </c>
      <c r="I5" s="331" t="s">
        <v>487</v>
      </c>
      <c r="J5" s="331" t="s">
        <v>488</v>
      </c>
      <c r="K5" s="332" t="s">
        <v>391</v>
      </c>
      <c r="L5" s="330" t="s">
        <v>489</v>
      </c>
    </row>
    <row r="6" spans="1:12" ht="27.75" customHeight="1" x14ac:dyDescent="0.25">
      <c r="A6" s="334" t="s">
        <v>334</v>
      </c>
      <c r="B6" s="147">
        <v>0</v>
      </c>
      <c r="C6" s="147">
        <v>0</v>
      </c>
      <c r="D6" s="147">
        <v>0</v>
      </c>
      <c r="E6" s="147">
        <v>2</v>
      </c>
      <c r="F6" s="147">
        <v>0</v>
      </c>
      <c r="G6" s="147">
        <v>0</v>
      </c>
      <c r="H6" s="147">
        <v>0</v>
      </c>
      <c r="I6" s="147">
        <v>0</v>
      </c>
      <c r="J6" s="147">
        <v>0</v>
      </c>
      <c r="K6" s="147">
        <f>SUM(B6:J6)</f>
        <v>2</v>
      </c>
      <c r="L6" s="334" t="s">
        <v>605</v>
      </c>
    </row>
    <row r="7" spans="1:12" ht="27.75" customHeight="1" x14ac:dyDescent="0.25">
      <c r="A7" s="334" t="s">
        <v>335</v>
      </c>
      <c r="B7" s="147">
        <v>2</v>
      </c>
      <c r="C7" s="147">
        <v>0</v>
      </c>
      <c r="D7" s="147">
        <v>12</v>
      </c>
      <c r="E7" s="147">
        <v>13</v>
      </c>
      <c r="F7" s="147">
        <v>7</v>
      </c>
      <c r="G7" s="147">
        <v>0</v>
      </c>
      <c r="H7" s="147">
        <v>1</v>
      </c>
      <c r="I7" s="147">
        <v>3</v>
      </c>
      <c r="J7" s="147">
        <v>3</v>
      </c>
      <c r="K7" s="147">
        <f t="shared" ref="K7:K26" si="0">SUM(B7:J7)</f>
        <v>41</v>
      </c>
      <c r="L7" s="334" t="s">
        <v>606</v>
      </c>
    </row>
    <row r="8" spans="1:12" ht="27.75" customHeight="1" x14ac:dyDescent="0.25">
      <c r="A8" s="334" t="s">
        <v>336</v>
      </c>
      <c r="B8" s="147">
        <v>0</v>
      </c>
      <c r="C8" s="147">
        <v>0</v>
      </c>
      <c r="D8" s="147">
        <v>0</v>
      </c>
      <c r="E8" s="147">
        <v>0</v>
      </c>
      <c r="F8" s="147">
        <v>0</v>
      </c>
      <c r="G8" s="147">
        <v>0</v>
      </c>
      <c r="H8" s="147">
        <v>0</v>
      </c>
      <c r="I8" s="147">
        <v>3</v>
      </c>
      <c r="J8" s="147">
        <v>8</v>
      </c>
      <c r="K8" s="147">
        <f t="shared" si="0"/>
        <v>11</v>
      </c>
      <c r="L8" s="334" t="s">
        <v>607</v>
      </c>
    </row>
    <row r="9" spans="1:12" ht="27.75" customHeight="1" x14ac:dyDescent="0.25">
      <c r="A9" s="334" t="s">
        <v>337</v>
      </c>
      <c r="B9" s="147">
        <v>0</v>
      </c>
      <c r="C9" s="147">
        <v>0</v>
      </c>
      <c r="D9" s="147">
        <v>0</v>
      </c>
      <c r="E9" s="147">
        <v>0</v>
      </c>
      <c r="F9" s="147">
        <v>0</v>
      </c>
      <c r="G9" s="147">
        <v>0</v>
      </c>
      <c r="H9" s="147">
        <v>0</v>
      </c>
      <c r="I9" s="147">
        <v>1</v>
      </c>
      <c r="J9" s="147">
        <v>0</v>
      </c>
      <c r="K9" s="147">
        <f t="shared" si="0"/>
        <v>1</v>
      </c>
      <c r="L9" s="334" t="s">
        <v>608</v>
      </c>
    </row>
    <row r="10" spans="1:12" ht="27.75" customHeight="1" x14ac:dyDescent="0.25">
      <c r="A10" s="334" t="s">
        <v>338</v>
      </c>
      <c r="B10" s="147">
        <v>0</v>
      </c>
      <c r="C10" s="147">
        <v>4</v>
      </c>
      <c r="D10" s="147">
        <v>53</v>
      </c>
      <c r="E10" s="147">
        <v>65</v>
      </c>
      <c r="F10" s="147">
        <v>74</v>
      </c>
      <c r="G10" s="147">
        <v>0</v>
      </c>
      <c r="H10" s="147">
        <v>63</v>
      </c>
      <c r="I10" s="147">
        <v>3</v>
      </c>
      <c r="J10" s="147">
        <v>45</v>
      </c>
      <c r="K10" s="147">
        <f t="shared" si="0"/>
        <v>307</v>
      </c>
      <c r="L10" s="334" t="s">
        <v>609</v>
      </c>
    </row>
    <row r="11" spans="1:12" ht="27.75" customHeight="1" x14ac:dyDescent="0.25">
      <c r="A11" s="334" t="s">
        <v>339</v>
      </c>
      <c r="B11" s="147">
        <v>1</v>
      </c>
      <c r="C11" s="147">
        <v>0</v>
      </c>
      <c r="D11" s="147">
        <v>6</v>
      </c>
      <c r="E11" s="147">
        <v>0</v>
      </c>
      <c r="F11" s="147">
        <v>3</v>
      </c>
      <c r="G11" s="147">
        <v>0</v>
      </c>
      <c r="H11" s="147">
        <v>0</v>
      </c>
      <c r="I11" s="147">
        <v>44</v>
      </c>
      <c r="J11" s="147">
        <v>4</v>
      </c>
      <c r="K11" s="147">
        <f t="shared" si="0"/>
        <v>58</v>
      </c>
      <c r="L11" s="334" t="s">
        <v>610</v>
      </c>
    </row>
    <row r="12" spans="1:12" ht="27.75" customHeight="1" x14ac:dyDescent="0.25">
      <c r="A12" s="334" t="s">
        <v>340</v>
      </c>
      <c r="B12" s="147">
        <v>0</v>
      </c>
      <c r="C12" s="147">
        <v>0</v>
      </c>
      <c r="D12" s="147">
        <v>0</v>
      </c>
      <c r="E12" s="147">
        <v>1</v>
      </c>
      <c r="F12" s="147">
        <v>0</v>
      </c>
      <c r="G12" s="147">
        <v>0</v>
      </c>
      <c r="H12" s="147">
        <v>0</v>
      </c>
      <c r="I12" s="147">
        <v>0</v>
      </c>
      <c r="J12" s="147">
        <v>0</v>
      </c>
      <c r="K12" s="147">
        <f t="shared" si="0"/>
        <v>1</v>
      </c>
      <c r="L12" s="334" t="s">
        <v>611</v>
      </c>
    </row>
    <row r="13" spans="1:12" ht="27.75" customHeight="1" x14ac:dyDescent="0.25">
      <c r="A13" s="334" t="s">
        <v>341</v>
      </c>
      <c r="B13" s="147">
        <v>0</v>
      </c>
      <c r="C13" s="147">
        <v>0</v>
      </c>
      <c r="D13" s="147">
        <v>0</v>
      </c>
      <c r="E13" s="147">
        <v>1</v>
      </c>
      <c r="F13" s="147">
        <v>3</v>
      </c>
      <c r="G13" s="147">
        <v>0</v>
      </c>
      <c r="H13" s="147">
        <v>7</v>
      </c>
      <c r="I13" s="147">
        <v>10</v>
      </c>
      <c r="J13" s="147">
        <v>76</v>
      </c>
      <c r="K13" s="147">
        <f t="shared" si="0"/>
        <v>97</v>
      </c>
      <c r="L13" s="334" t="s">
        <v>612</v>
      </c>
    </row>
    <row r="14" spans="1:12" ht="27.75" customHeight="1" x14ac:dyDescent="0.25">
      <c r="A14" s="334" t="s">
        <v>342</v>
      </c>
      <c r="B14" s="147">
        <v>1</v>
      </c>
      <c r="C14" s="147">
        <v>0</v>
      </c>
      <c r="D14" s="147">
        <v>10</v>
      </c>
      <c r="E14" s="147">
        <v>11</v>
      </c>
      <c r="F14" s="147">
        <v>12</v>
      </c>
      <c r="G14" s="147">
        <v>0</v>
      </c>
      <c r="H14" s="147">
        <v>1</v>
      </c>
      <c r="I14" s="147">
        <v>0</v>
      </c>
      <c r="J14" s="147">
        <v>10</v>
      </c>
      <c r="K14" s="147">
        <f t="shared" si="0"/>
        <v>45</v>
      </c>
      <c r="L14" s="334" t="s">
        <v>613</v>
      </c>
    </row>
    <row r="15" spans="1:12" ht="27.75" customHeight="1" x14ac:dyDescent="0.25">
      <c r="A15" s="334" t="s">
        <v>343</v>
      </c>
      <c r="B15" s="147">
        <v>9</v>
      </c>
      <c r="C15" s="147">
        <v>4</v>
      </c>
      <c r="D15" s="147">
        <v>501</v>
      </c>
      <c r="E15" s="147">
        <v>812</v>
      </c>
      <c r="F15" s="147">
        <v>717</v>
      </c>
      <c r="G15" s="147">
        <v>10</v>
      </c>
      <c r="H15" s="147">
        <v>352</v>
      </c>
      <c r="I15" s="147">
        <v>669</v>
      </c>
      <c r="J15" s="147">
        <v>2585</v>
      </c>
      <c r="K15" s="147">
        <f t="shared" si="0"/>
        <v>5659</v>
      </c>
      <c r="L15" s="334" t="s">
        <v>614</v>
      </c>
    </row>
    <row r="16" spans="1:12" ht="27.75" customHeight="1" x14ac:dyDescent="0.25">
      <c r="A16" s="334" t="s">
        <v>344</v>
      </c>
      <c r="B16" s="147">
        <v>0</v>
      </c>
      <c r="C16" s="147">
        <v>0</v>
      </c>
      <c r="D16" s="147">
        <v>13</v>
      </c>
      <c r="E16" s="147">
        <v>11</v>
      </c>
      <c r="F16" s="147">
        <v>16</v>
      </c>
      <c r="G16" s="147">
        <v>0</v>
      </c>
      <c r="H16" s="147">
        <v>9</v>
      </c>
      <c r="I16" s="147">
        <v>8</v>
      </c>
      <c r="J16" s="147">
        <v>29</v>
      </c>
      <c r="K16" s="147">
        <f t="shared" si="0"/>
        <v>86</v>
      </c>
      <c r="L16" s="334" t="s">
        <v>615</v>
      </c>
    </row>
    <row r="17" spans="1:12" ht="27.75" customHeight="1" x14ac:dyDescent="0.25">
      <c r="A17" s="334" t="s">
        <v>345</v>
      </c>
      <c r="B17" s="147">
        <v>107</v>
      </c>
      <c r="C17" s="147">
        <v>26</v>
      </c>
      <c r="D17" s="147">
        <v>2192</v>
      </c>
      <c r="E17" s="147">
        <v>3453</v>
      </c>
      <c r="F17" s="147">
        <v>4889</v>
      </c>
      <c r="G17" s="147">
        <v>174</v>
      </c>
      <c r="H17" s="147">
        <v>1372</v>
      </c>
      <c r="I17" s="147">
        <v>1456</v>
      </c>
      <c r="J17" s="147">
        <v>6443</v>
      </c>
      <c r="K17" s="147">
        <f t="shared" si="0"/>
        <v>20112</v>
      </c>
      <c r="L17" s="334" t="s">
        <v>616</v>
      </c>
    </row>
    <row r="18" spans="1:12" ht="27.75" customHeight="1" x14ac:dyDescent="0.25">
      <c r="A18" s="334" t="s">
        <v>346</v>
      </c>
      <c r="B18" s="147">
        <v>0</v>
      </c>
      <c r="C18" s="147">
        <v>0</v>
      </c>
      <c r="D18" s="147">
        <v>0</v>
      </c>
      <c r="E18" s="147">
        <v>0</v>
      </c>
      <c r="F18" s="147">
        <v>0</v>
      </c>
      <c r="G18" s="147">
        <v>0</v>
      </c>
      <c r="H18" s="147">
        <v>0</v>
      </c>
      <c r="I18" s="147">
        <v>0</v>
      </c>
      <c r="J18" s="147">
        <v>0</v>
      </c>
      <c r="K18" s="147">
        <f t="shared" si="0"/>
        <v>0</v>
      </c>
      <c r="L18" s="334" t="s">
        <v>617</v>
      </c>
    </row>
    <row r="19" spans="1:12" ht="27.75" customHeight="1" x14ac:dyDescent="0.25">
      <c r="A19" s="334" t="s">
        <v>347</v>
      </c>
      <c r="B19" s="147">
        <v>0</v>
      </c>
      <c r="C19" s="147">
        <v>0</v>
      </c>
      <c r="D19" s="147">
        <v>1</v>
      </c>
      <c r="E19" s="147">
        <v>3</v>
      </c>
      <c r="F19" s="147">
        <v>2</v>
      </c>
      <c r="G19" s="147">
        <v>0</v>
      </c>
      <c r="H19" s="147">
        <v>0</v>
      </c>
      <c r="I19" s="147">
        <v>4</v>
      </c>
      <c r="J19" s="147">
        <v>1</v>
      </c>
      <c r="K19" s="147">
        <f t="shared" si="0"/>
        <v>11</v>
      </c>
      <c r="L19" s="334" t="s">
        <v>618</v>
      </c>
    </row>
    <row r="20" spans="1:12" ht="27.75" customHeight="1" x14ac:dyDescent="0.25">
      <c r="A20" s="334" t="s">
        <v>348</v>
      </c>
      <c r="B20" s="147">
        <v>0</v>
      </c>
      <c r="C20" s="147">
        <v>0</v>
      </c>
      <c r="D20" s="147">
        <v>29</v>
      </c>
      <c r="E20" s="147">
        <v>96</v>
      </c>
      <c r="F20" s="147">
        <v>79</v>
      </c>
      <c r="G20" s="147">
        <v>0</v>
      </c>
      <c r="H20" s="147">
        <v>98</v>
      </c>
      <c r="I20" s="147">
        <v>7</v>
      </c>
      <c r="J20" s="147">
        <v>298</v>
      </c>
      <c r="K20" s="147">
        <f t="shared" si="0"/>
        <v>607</v>
      </c>
      <c r="L20" s="334" t="s">
        <v>619</v>
      </c>
    </row>
    <row r="21" spans="1:12" ht="27.75" customHeight="1" x14ac:dyDescent="0.25">
      <c r="A21" s="334" t="s">
        <v>349</v>
      </c>
      <c r="B21" s="147">
        <v>2</v>
      </c>
      <c r="C21" s="147">
        <v>1</v>
      </c>
      <c r="D21" s="147">
        <v>62</v>
      </c>
      <c r="E21" s="147">
        <v>69</v>
      </c>
      <c r="F21" s="147">
        <v>78</v>
      </c>
      <c r="G21" s="147">
        <v>0</v>
      </c>
      <c r="H21" s="147">
        <v>26</v>
      </c>
      <c r="I21" s="147">
        <v>54</v>
      </c>
      <c r="J21" s="147">
        <v>180</v>
      </c>
      <c r="K21" s="147">
        <f t="shared" si="0"/>
        <v>472</v>
      </c>
      <c r="L21" s="334" t="s">
        <v>620</v>
      </c>
    </row>
    <row r="22" spans="1:12" ht="27.75" customHeight="1" x14ac:dyDescent="0.25">
      <c r="A22" s="142" t="s">
        <v>350</v>
      </c>
      <c r="B22" s="147">
        <v>0</v>
      </c>
      <c r="C22" s="147">
        <v>0</v>
      </c>
      <c r="D22" s="147">
        <v>0</v>
      </c>
      <c r="E22" s="147">
        <v>0</v>
      </c>
      <c r="F22" s="147">
        <v>0</v>
      </c>
      <c r="G22" s="147">
        <v>0</v>
      </c>
      <c r="H22" s="147">
        <v>0</v>
      </c>
      <c r="I22" s="147">
        <v>0</v>
      </c>
      <c r="J22" s="147">
        <v>0</v>
      </c>
      <c r="K22" s="147">
        <f t="shared" si="0"/>
        <v>0</v>
      </c>
      <c r="L22" s="142" t="s">
        <v>621</v>
      </c>
    </row>
    <row r="23" spans="1:12" ht="27.75" customHeight="1" x14ac:dyDescent="0.25">
      <c r="A23" s="334" t="s">
        <v>351</v>
      </c>
      <c r="B23" s="147">
        <v>0</v>
      </c>
      <c r="C23" s="147">
        <v>0</v>
      </c>
      <c r="D23" s="147">
        <v>0</v>
      </c>
      <c r="E23" s="147">
        <v>0</v>
      </c>
      <c r="F23" s="147">
        <v>2</v>
      </c>
      <c r="G23" s="147">
        <v>0</v>
      </c>
      <c r="H23" s="147">
        <v>0</v>
      </c>
      <c r="I23" s="147">
        <v>0</v>
      </c>
      <c r="J23" s="147">
        <v>0</v>
      </c>
      <c r="K23" s="147">
        <f t="shared" si="0"/>
        <v>2</v>
      </c>
      <c r="L23" s="334" t="s">
        <v>622</v>
      </c>
    </row>
    <row r="24" spans="1:12" ht="27.75" customHeight="1" x14ac:dyDescent="0.25">
      <c r="A24" s="334" t="s">
        <v>352</v>
      </c>
      <c r="B24" s="147">
        <v>0</v>
      </c>
      <c r="C24" s="147">
        <v>0</v>
      </c>
      <c r="D24" s="147">
        <v>0</v>
      </c>
      <c r="E24" s="147">
        <v>0</v>
      </c>
      <c r="F24" s="147">
        <v>1</v>
      </c>
      <c r="G24" s="147">
        <v>0</v>
      </c>
      <c r="H24" s="147">
        <v>0</v>
      </c>
      <c r="I24" s="147">
        <v>0</v>
      </c>
      <c r="J24" s="147">
        <v>0</v>
      </c>
      <c r="K24" s="147">
        <f t="shared" si="0"/>
        <v>1</v>
      </c>
      <c r="L24" s="334" t="s">
        <v>623</v>
      </c>
    </row>
    <row r="25" spans="1:12" ht="27.75" customHeight="1" x14ac:dyDescent="0.25">
      <c r="A25" s="334" t="s">
        <v>353</v>
      </c>
      <c r="B25" s="147">
        <v>0</v>
      </c>
      <c r="C25" s="147">
        <v>0</v>
      </c>
      <c r="D25" s="147">
        <v>0</v>
      </c>
      <c r="E25" s="147">
        <v>0</v>
      </c>
      <c r="F25" s="147">
        <v>0</v>
      </c>
      <c r="G25" s="147">
        <v>0</v>
      </c>
      <c r="H25" s="147">
        <v>0</v>
      </c>
      <c r="I25" s="147">
        <v>1</v>
      </c>
      <c r="J25" s="147">
        <v>0</v>
      </c>
      <c r="K25" s="147">
        <f t="shared" si="0"/>
        <v>1</v>
      </c>
      <c r="L25" s="334" t="s">
        <v>624</v>
      </c>
    </row>
    <row r="26" spans="1:12" ht="27.75" customHeight="1" x14ac:dyDescent="0.25">
      <c r="A26" s="335" t="s">
        <v>140</v>
      </c>
      <c r="B26" s="336">
        <f t="shared" ref="B26:I26" si="1">SUM(B6:B25)</f>
        <v>122</v>
      </c>
      <c r="C26" s="336">
        <f t="shared" si="1"/>
        <v>35</v>
      </c>
      <c r="D26" s="336">
        <v>2878</v>
      </c>
      <c r="E26" s="336">
        <f t="shared" si="1"/>
        <v>4537</v>
      </c>
      <c r="F26" s="336">
        <f t="shared" si="1"/>
        <v>5883</v>
      </c>
      <c r="G26" s="336">
        <f t="shared" si="1"/>
        <v>184</v>
      </c>
      <c r="H26" s="336">
        <f t="shared" si="1"/>
        <v>1929</v>
      </c>
      <c r="I26" s="336">
        <f t="shared" si="1"/>
        <v>2263</v>
      </c>
      <c r="J26" s="336">
        <v>9679</v>
      </c>
      <c r="K26" s="336">
        <f t="shared" si="0"/>
        <v>27510</v>
      </c>
      <c r="L26" s="335" t="s">
        <v>604</v>
      </c>
    </row>
    <row r="27" spans="1:12" ht="27.75" customHeight="1" x14ac:dyDescent="0.25">
      <c r="A27" s="394" t="s">
        <v>409</v>
      </c>
      <c r="B27" s="395"/>
      <c r="C27" s="395"/>
      <c r="D27" s="395"/>
      <c r="E27" s="395"/>
      <c r="F27" s="395"/>
      <c r="G27" s="395"/>
      <c r="H27" s="395"/>
      <c r="I27" s="395"/>
      <c r="J27" s="395"/>
      <c r="K27" s="395"/>
      <c r="L27" s="396"/>
    </row>
    <row r="28" spans="1:12" ht="27.75" customHeight="1" x14ac:dyDescent="0.25">
      <c r="A28" s="334" t="s">
        <v>354</v>
      </c>
      <c r="B28" s="147">
        <v>0</v>
      </c>
      <c r="C28" s="147">
        <v>0</v>
      </c>
      <c r="D28" s="147">
        <v>4</v>
      </c>
      <c r="E28" s="147">
        <v>12</v>
      </c>
      <c r="F28" s="147">
        <v>18</v>
      </c>
      <c r="G28" s="147">
        <v>0</v>
      </c>
      <c r="H28" s="147">
        <v>4</v>
      </c>
      <c r="I28" s="147">
        <v>3</v>
      </c>
      <c r="J28" s="147">
        <v>1</v>
      </c>
      <c r="K28" s="147">
        <f>SUM(B28:J28)</f>
        <v>42</v>
      </c>
      <c r="L28" s="334" t="s">
        <v>383</v>
      </c>
    </row>
    <row r="29" spans="1:12" ht="27.75" customHeight="1" x14ac:dyDescent="0.25">
      <c r="A29" s="334" t="s">
        <v>355</v>
      </c>
      <c r="B29" s="147">
        <v>0</v>
      </c>
      <c r="C29" s="147">
        <v>0</v>
      </c>
      <c r="D29" s="147">
        <v>6</v>
      </c>
      <c r="E29" s="147">
        <v>8</v>
      </c>
      <c r="F29" s="147">
        <v>5</v>
      </c>
      <c r="G29" s="147">
        <v>0</v>
      </c>
      <c r="H29" s="147">
        <v>1</v>
      </c>
      <c r="I29" s="147">
        <v>0</v>
      </c>
      <c r="J29" s="147">
        <v>2</v>
      </c>
      <c r="K29" s="147">
        <f>SUM(B29:J29)</f>
        <v>22</v>
      </c>
      <c r="L29" s="334" t="s">
        <v>490</v>
      </c>
    </row>
    <row r="30" spans="1:12" ht="27.75" customHeight="1" x14ac:dyDescent="0.25">
      <c r="A30" s="334" t="s">
        <v>356</v>
      </c>
      <c r="B30" s="147">
        <v>0</v>
      </c>
      <c r="C30" s="147">
        <v>0</v>
      </c>
      <c r="D30" s="147">
        <v>0</v>
      </c>
      <c r="E30" s="147">
        <v>0</v>
      </c>
      <c r="F30" s="147">
        <v>0</v>
      </c>
      <c r="G30" s="147">
        <v>0</v>
      </c>
      <c r="H30" s="147">
        <v>1</v>
      </c>
      <c r="I30" s="147">
        <v>0</v>
      </c>
      <c r="J30" s="147">
        <v>0</v>
      </c>
      <c r="K30" s="147">
        <f>SUM(B30:J30)</f>
        <v>1</v>
      </c>
      <c r="L30" s="334" t="s">
        <v>491</v>
      </c>
    </row>
    <row r="31" spans="1:12" ht="27.75" customHeight="1" x14ac:dyDescent="0.25">
      <c r="A31" s="334" t="s">
        <v>382</v>
      </c>
      <c r="B31" s="147">
        <v>0</v>
      </c>
      <c r="C31" s="147">
        <v>0</v>
      </c>
      <c r="D31" s="147">
        <v>0</v>
      </c>
      <c r="E31" s="147">
        <v>0</v>
      </c>
      <c r="F31" s="147">
        <v>0</v>
      </c>
      <c r="G31" s="147">
        <v>0</v>
      </c>
      <c r="H31" s="147">
        <v>0</v>
      </c>
      <c r="I31" s="147">
        <v>1</v>
      </c>
      <c r="J31" s="147">
        <v>0</v>
      </c>
      <c r="K31" s="147">
        <f>SUM(B31:J31)</f>
        <v>1</v>
      </c>
      <c r="L31" s="334" t="s">
        <v>384</v>
      </c>
    </row>
    <row r="32" spans="1:12" ht="27.75" customHeight="1" x14ac:dyDescent="0.25">
      <c r="A32" s="334" t="s">
        <v>357</v>
      </c>
      <c r="B32" s="147">
        <v>0</v>
      </c>
      <c r="C32" s="147">
        <v>0</v>
      </c>
      <c r="D32" s="147">
        <v>4</v>
      </c>
      <c r="E32" s="147">
        <v>1</v>
      </c>
      <c r="F32" s="147">
        <v>1</v>
      </c>
      <c r="G32" s="147">
        <v>0</v>
      </c>
      <c r="H32" s="147">
        <v>0</v>
      </c>
      <c r="I32" s="147">
        <v>9</v>
      </c>
      <c r="J32" s="147">
        <v>0</v>
      </c>
      <c r="K32" s="147">
        <f>SUM(B32:J32)</f>
        <v>15</v>
      </c>
      <c r="L32" s="334" t="s">
        <v>625</v>
      </c>
    </row>
    <row r="33" spans="1:12" ht="27.75" customHeight="1" x14ac:dyDescent="0.25">
      <c r="A33" s="335" t="s">
        <v>140</v>
      </c>
      <c r="B33" s="336">
        <f>SUM(B28:B32)</f>
        <v>0</v>
      </c>
      <c r="C33" s="336">
        <f t="shared" ref="C33:K33" si="2">SUM(C28:C32)</f>
        <v>0</v>
      </c>
      <c r="D33" s="336">
        <f t="shared" si="2"/>
        <v>14</v>
      </c>
      <c r="E33" s="336">
        <f t="shared" si="2"/>
        <v>21</v>
      </c>
      <c r="F33" s="336">
        <f t="shared" si="2"/>
        <v>24</v>
      </c>
      <c r="G33" s="336">
        <f t="shared" si="2"/>
        <v>0</v>
      </c>
      <c r="H33" s="336">
        <f t="shared" si="2"/>
        <v>6</v>
      </c>
      <c r="I33" s="336">
        <f t="shared" si="2"/>
        <v>13</v>
      </c>
      <c r="J33" s="336">
        <f t="shared" si="2"/>
        <v>3</v>
      </c>
      <c r="K33" s="336">
        <f t="shared" si="2"/>
        <v>81</v>
      </c>
      <c r="L33" s="335" t="s">
        <v>604</v>
      </c>
    </row>
    <row r="34" spans="1:12" ht="31.5" customHeight="1" x14ac:dyDescent="0.25">
      <c r="A34" s="401" t="s">
        <v>813</v>
      </c>
      <c r="B34" s="401"/>
      <c r="C34" s="401"/>
      <c r="D34" s="401"/>
      <c r="E34" s="401"/>
      <c r="F34" s="401"/>
      <c r="G34" s="401"/>
      <c r="H34" s="401"/>
      <c r="I34" s="401"/>
      <c r="J34" s="401"/>
      <c r="K34" s="401"/>
      <c r="L34" s="401"/>
    </row>
    <row r="35" spans="1:12" ht="77.25" customHeight="1" x14ac:dyDescent="0.25">
      <c r="A35" s="391" t="s">
        <v>358</v>
      </c>
      <c r="B35" s="391"/>
      <c r="C35" s="391"/>
      <c r="D35" s="391"/>
      <c r="E35" s="391"/>
      <c r="F35" s="391"/>
      <c r="G35" s="391"/>
      <c r="H35" s="391"/>
      <c r="I35" s="391"/>
      <c r="J35" s="391"/>
      <c r="K35" s="391"/>
      <c r="L35" s="391"/>
    </row>
    <row r="36" spans="1:12" ht="15.75" customHeight="1" x14ac:dyDescent="0.25">
      <c r="A36" s="392" t="s">
        <v>492</v>
      </c>
      <c r="B36" s="392"/>
      <c r="C36" s="392"/>
      <c r="D36" s="392"/>
      <c r="E36" s="392"/>
      <c r="F36" s="392"/>
      <c r="G36" s="392"/>
      <c r="H36" s="392"/>
      <c r="I36" s="392"/>
      <c r="J36" s="392"/>
      <c r="K36" s="392"/>
      <c r="L36" s="392"/>
    </row>
    <row r="37" spans="1:12" ht="14.25" customHeight="1" x14ac:dyDescent="0.25">
      <c r="A37" s="338" t="s">
        <v>493</v>
      </c>
      <c r="B37" s="339" t="s">
        <v>494</v>
      </c>
      <c r="C37" s="337"/>
      <c r="D37" s="337"/>
      <c r="E37" s="339" t="s">
        <v>495</v>
      </c>
      <c r="F37" s="337"/>
      <c r="G37" s="337"/>
      <c r="H37" s="339" t="s">
        <v>496</v>
      </c>
      <c r="I37" s="337"/>
      <c r="J37" s="337"/>
      <c r="K37" s="337"/>
      <c r="L37" s="338"/>
    </row>
    <row r="38" spans="1:12" ht="14.25" customHeight="1" x14ac:dyDescent="0.25">
      <c r="A38" s="338" t="s">
        <v>497</v>
      </c>
      <c r="B38" s="339" t="s">
        <v>498</v>
      </c>
      <c r="C38" s="337"/>
      <c r="D38" s="337"/>
      <c r="E38" s="337"/>
      <c r="F38" s="337"/>
      <c r="G38" s="337"/>
      <c r="H38" s="339" t="s">
        <v>499</v>
      </c>
      <c r="I38" s="337"/>
      <c r="J38" s="337"/>
      <c r="K38" s="337"/>
      <c r="L38" s="338"/>
    </row>
    <row r="39" spans="1:12" ht="15.75" customHeight="1" x14ac:dyDescent="0.25">
      <c r="A39" s="338" t="s">
        <v>500</v>
      </c>
      <c r="B39" s="339" t="s">
        <v>501</v>
      </c>
      <c r="C39" s="337"/>
      <c r="D39" s="337"/>
      <c r="E39" s="337"/>
      <c r="F39" s="337"/>
      <c r="G39" s="337"/>
      <c r="H39" s="337"/>
      <c r="I39" s="337"/>
      <c r="J39" s="337" t="s">
        <v>480</v>
      </c>
      <c r="K39" s="337"/>
      <c r="L39" s="338"/>
    </row>
    <row r="40" spans="1:12" x14ac:dyDescent="0.25">
      <c r="A40" s="337"/>
      <c r="B40" s="337"/>
      <c r="C40" s="337"/>
      <c r="D40" s="337"/>
      <c r="E40" s="337"/>
      <c r="F40" s="337"/>
      <c r="G40" s="337"/>
      <c r="H40" s="337"/>
      <c r="I40" s="337"/>
      <c r="J40" s="337"/>
      <c r="K40" s="337"/>
      <c r="L40" s="340"/>
    </row>
    <row r="41" spans="1:12" x14ac:dyDescent="0.25">
      <c r="L41" s="341"/>
    </row>
    <row r="44" spans="1:12" x14ac:dyDescent="0.25">
      <c r="G44" s="60"/>
    </row>
    <row r="45" spans="1:12" x14ac:dyDescent="0.25">
      <c r="G45" s="342"/>
    </row>
    <row r="46" spans="1:12" x14ac:dyDescent="0.25">
      <c r="G46" s="60"/>
    </row>
    <row r="48" spans="1:12" x14ac:dyDescent="0.25">
      <c r="L48" s="343"/>
    </row>
  </sheetData>
  <mergeCells count="8">
    <mergeCell ref="A1:L1"/>
    <mergeCell ref="A35:L35"/>
    <mergeCell ref="A36:L36"/>
    <mergeCell ref="A2:L2"/>
    <mergeCell ref="A27:L27"/>
    <mergeCell ref="A4:L4"/>
    <mergeCell ref="A3:L3"/>
    <mergeCell ref="A34:L34"/>
  </mergeCells>
  <pageMargins left="0.7" right="0.7" top="0.27" bottom="0.3" header="0.3" footer="0.3"/>
  <pageSetup scale="95" orientation="landscape" r:id="rId1"/>
  <rowBreaks count="1" manualBreakCount="1">
    <brk id="22"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6"/>
  <sheetViews>
    <sheetView view="pageBreakPreview" topLeftCell="A4" zoomScaleNormal="160" zoomScaleSheetLayoutView="100" workbookViewId="0">
      <selection activeCell="T10" sqref="T10"/>
    </sheetView>
  </sheetViews>
  <sheetFormatPr defaultRowHeight="12.75" x14ac:dyDescent="0.2"/>
  <cols>
    <col min="1" max="1" width="6.85546875" style="275" customWidth="1"/>
    <col min="2" max="2" width="16.28515625" style="275" customWidth="1"/>
    <col min="3" max="4" width="7.140625" style="275" hidden="1" customWidth="1"/>
    <col min="5" max="7" width="7" style="275" bestFit="1" customWidth="1"/>
    <col min="8" max="8" width="6" style="275" bestFit="1" customWidth="1"/>
    <col min="9" max="10" width="6" style="275" customWidth="1"/>
    <col min="11" max="13" width="5.5703125" style="275" bestFit="1" customWidth="1"/>
    <col min="14" max="14" width="6.5703125" style="275" customWidth="1"/>
    <col min="15" max="15" width="8.140625" style="275" customWidth="1"/>
    <col min="16" max="16" width="7.140625" style="275" customWidth="1"/>
    <col min="17" max="17" width="8.140625" style="275" bestFit="1" customWidth="1"/>
    <col min="18" max="18" width="7.5703125" style="275" bestFit="1" customWidth="1"/>
    <col min="19" max="20" width="7.5703125" style="275" customWidth="1"/>
    <col min="21" max="21" width="6.42578125" style="275" customWidth="1"/>
    <col min="22" max="22" width="6.140625" style="275" customWidth="1"/>
    <col min="23" max="23" width="6.42578125" style="275" customWidth="1"/>
    <col min="24" max="24" width="6.140625" style="275" customWidth="1"/>
    <col min="25" max="25" width="5.85546875" style="275" customWidth="1"/>
    <col min="26" max="26" width="17.85546875" style="275" customWidth="1"/>
    <col min="27" max="16384" width="9.140625" style="275"/>
  </cols>
  <sheetData>
    <row r="1" spans="1:26" ht="22.5" customHeight="1" x14ac:dyDescent="0.2">
      <c r="A1" s="422" t="s">
        <v>627</v>
      </c>
      <c r="B1" s="422"/>
      <c r="C1" s="422"/>
      <c r="D1" s="422"/>
      <c r="E1" s="422"/>
      <c r="F1" s="422"/>
      <c r="G1" s="422"/>
      <c r="H1" s="422"/>
      <c r="I1" s="422"/>
      <c r="J1" s="422"/>
      <c r="K1" s="422"/>
      <c r="L1" s="422"/>
      <c r="M1" s="422"/>
      <c r="N1" s="422"/>
      <c r="O1" s="422"/>
      <c r="P1" s="422"/>
      <c r="Q1" s="422"/>
      <c r="R1" s="422"/>
      <c r="S1" s="422"/>
      <c r="T1" s="422"/>
      <c r="U1" s="422"/>
      <c r="V1" s="422"/>
      <c r="W1" s="422"/>
      <c r="X1" s="422"/>
      <c r="Y1" s="422"/>
      <c r="Z1" s="422"/>
    </row>
    <row r="2" spans="1:26" ht="20.25" customHeight="1" x14ac:dyDescent="0.2">
      <c r="A2" s="423" t="s">
        <v>626</v>
      </c>
      <c r="B2" s="423"/>
      <c r="C2" s="423"/>
      <c r="D2" s="423"/>
      <c r="E2" s="423"/>
      <c r="F2" s="423"/>
      <c r="G2" s="423"/>
      <c r="H2" s="423"/>
      <c r="I2" s="423"/>
      <c r="J2" s="423"/>
      <c r="K2" s="423"/>
      <c r="L2" s="423"/>
      <c r="M2" s="423"/>
      <c r="N2" s="423"/>
      <c r="O2" s="423"/>
      <c r="P2" s="423"/>
      <c r="Q2" s="423"/>
      <c r="R2" s="423"/>
      <c r="S2" s="423"/>
      <c r="T2" s="423"/>
      <c r="U2" s="423"/>
      <c r="V2" s="423"/>
      <c r="W2" s="423"/>
      <c r="X2" s="423"/>
      <c r="Y2" s="423"/>
      <c r="Z2" s="423"/>
    </row>
    <row r="3" spans="1:26" s="219" customFormat="1" ht="27" customHeight="1" x14ac:dyDescent="0.25">
      <c r="A3" s="424" t="s">
        <v>0</v>
      </c>
      <c r="B3" s="424" t="s">
        <v>407</v>
      </c>
      <c r="C3" s="416" t="s">
        <v>787</v>
      </c>
      <c r="D3" s="417"/>
      <c r="E3" s="417"/>
      <c r="F3" s="417"/>
      <c r="G3" s="417"/>
      <c r="H3" s="417"/>
      <c r="I3" s="417"/>
      <c r="J3" s="418"/>
      <c r="K3" s="410" t="s">
        <v>788</v>
      </c>
      <c r="L3" s="411"/>
      <c r="M3" s="411"/>
      <c r="N3" s="411"/>
      <c r="O3" s="412"/>
      <c r="P3" s="410" t="s">
        <v>789</v>
      </c>
      <c r="Q3" s="411"/>
      <c r="R3" s="411"/>
      <c r="S3" s="411"/>
      <c r="T3" s="412"/>
      <c r="U3" s="416" t="s">
        <v>790</v>
      </c>
      <c r="V3" s="417"/>
      <c r="W3" s="417"/>
      <c r="X3" s="417"/>
      <c r="Y3" s="418"/>
      <c r="Z3" s="424" t="s">
        <v>408</v>
      </c>
    </row>
    <row r="4" spans="1:26" s="219" customFormat="1" ht="31.5" customHeight="1" x14ac:dyDescent="0.25">
      <c r="A4" s="424"/>
      <c r="B4" s="424"/>
      <c r="C4" s="276"/>
      <c r="D4" s="277"/>
      <c r="E4" s="418" t="s">
        <v>393</v>
      </c>
      <c r="F4" s="424" t="s">
        <v>791</v>
      </c>
      <c r="G4" s="424"/>
      <c r="H4" s="424"/>
      <c r="I4" s="424"/>
      <c r="J4" s="424"/>
      <c r="K4" s="413"/>
      <c r="L4" s="414"/>
      <c r="M4" s="414"/>
      <c r="N4" s="414"/>
      <c r="O4" s="415"/>
      <c r="P4" s="413"/>
      <c r="Q4" s="414"/>
      <c r="R4" s="414"/>
      <c r="S4" s="414"/>
      <c r="T4" s="415"/>
      <c r="U4" s="419"/>
      <c r="V4" s="420"/>
      <c r="W4" s="420"/>
      <c r="X4" s="420"/>
      <c r="Y4" s="421"/>
      <c r="Z4" s="424"/>
    </row>
    <row r="5" spans="1:26" s="219" customFormat="1" ht="29.25" customHeight="1" x14ac:dyDescent="0.25">
      <c r="A5" s="425"/>
      <c r="B5" s="425"/>
      <c r="C5" s="278">
        <v>2013</v>
      </c>
      <c r="D5" s="278">
        <v>2014</v>
      </c>
      <c r="E5" s="426"/>
      <c r="F5" s="278">
        <v>2013</v>
      </c>
      <c r="G5" s="278">
        <v>2014</v>
      </c>
      <c r="H5" s="278">
        <v>2015</v>
      </c>
      <c r="I5" s="278">
        <v>2017</v>
      </c>
      <c r="J5" s="278">
        <v>2018</v>
      </c>
      <c r="K5" s="278">
        <v>2013</v>
      </c>
      <c r="L5" s="278">
        <v>2014</v>
      </c>
      <c r="M5" s="278">
        <v>2015</v>
      </c>
      <c r="N5" s="278">
        <v>2017</v>
      </c>
      <c r="O5" s="278">
        <v>2018</v>
      </c>
      <c r="P5" s="278">
        <v>2013</v>
      </c>
      <c r="Q5" s="278">
        <v>2014</v>
      </c>
      <c r="R5" s="278">
        <v>2015</v>
      </c>
      <c r="S5" s="279">
        <v>2017</v>
      </c>
      <c r="T5" s="279">
        <v>2018</v>
      </c>
      <c r="U5" s="279">
        <v>2013</v>
      </c>
      <c r="V5" s="279">
        <v>2014</v>
      </c>
      <c r="W5" s="279">
        <v>2015</v>
      </c>
      <c r="X5" s="279">
        <v>2017</v>
      </c>
      <c r="Y5" s="279">
        <v>2018</v>
      </c>
      <c r="Z5" s="425"/>
    </row>
    <row r="6" spans="1:26" s="289" customFormat="1" ht="33" customHeight="1" x14ac:dyDescent="0.25">
      <c r="A6" s="280" t="s">
        <v>88</v>
      </c>
      <c r="B6" s="281" t="s">
        <v>89</v>
      </c>
      <c r="C6" s="282"/>
      <c r="D6" s="282"/>
      <c r="E6" s="282"/>
      <c r="F6" s="283"/>
      <c r="G6" s="283"/>
      <c r="H6" s="283"/>
      <c r="I6" s="283"/>
      <c r="J6" s="283"/>
      <c r="K6" s="284"/>
      <c r="L6" s="284"/>
      <c r="M6" s="284"/>
      <c r="N6" s="284"/>
      <c r="O6" s="284"/>
      <c r="P6" s="284"/>
      <c r="Q6" s="284"/>
      <c r="R6" s="284"/>
      <c r="S6" s="284"/>
      <c r="T6" s="284"/>
      <c r="U6" s="284"/>
      <c r="V6" s="285"/>
      <c r="W6" s="286"/>
      <c r="X6" s="287"/>
      <c r="Y6" s="287"/>
      <c r="Z6" s="288" t="s">
        <v>574</v>
      </c>
    </row>
    <row r="7" spans="1:26" s="289" customFormat="1" ht="33" customHeight="1" x14ac:dyDescent="0.25">
      <c r="A7" s="290"/>
      <c r="B7" s="291" t="s">
        <v>415</v>
      </c>
      <c r="C7" s="292">
        <v>1021</v>
      </c>
      <c r="D7" s="292">
        <v>1021</v>
      </c>
      <c r="E7" s="292">
        <v>1021</v>
      </c>
      <c r="F7" s="292">
        <v>79</v>
      </c>
      <c r="G7" s="292">
        <v>75</v>
      </c>
      <c r="H7" s="292">
        <v>78</v>
      </c>
      <c r="I7" s="292">
        <v>79</v>
      </c>
      <c r="J7" s="292">
        <v>81</v>
      </c>
      <c r="K7" s="293">
        <f>F7/C7*100</f>
        <v>7.7375122428991183</v>
      </c>
      <c r="L7" s="293">
        <v>7.35</v>
      </c>
      <c r="M7" s="293">
        <v>7.64</v>
      </c>
      <c r="N7" s="293">
        <f>I7/E7*100</f>
        <v>7.7375122428991183</v>
      </c>
      <c r="O7" s="293">
        <f>J7/E7*100</f>
        <v>7.9333986287952989</v>
      </c>
      <c r="P7" s="294">
        <v>8</v>
      </c>
      <c r="Q7" s="294">
        <v>8</v>
      </c>
      <c r="R7" s="294">
        <v>8</v>
      </c>
      <c r="S7" s="294">
        <v>12</v>
      </c>
      <c r="T7" s="294">
        <v>12</v>
      </c>
      <c r="U7" s="294">
        <v>7</v>
      </c>
      <c r="V7" s="294">
        <v>7</v>
      </c>
      <c r="W7" s="294">
        <v>7</v>
      </c>
      <c r="X7" s="295">
        <v>7</v>
      </c>
      <c r="Y7" s="296">
        <v>7</v>
      </c>
      <c r="Z7" s="291" t="s">
        <v>573</v>
      </c>
    </row>
    <row r="8" spans="1:26" s="289" customFormat="1" ht="33" customHeight="1" x14ac:dyDescent="0.25">
      <c r="A8" s="290"/>
      <c r="B8" s="297" t="s">
        <v>416</v>
      </c>
      <c r="C8" s="298">
        <v>268600</v>
      </c>
      <c r="D8" s="298">
        <v>268600</v>
      </c>
      <c r="E8" s="298">
        <v>268600</v>
      </c>
      <c r="F8" s="298">
        <v>18386</v>
      </c>
      <c r="G8" s="298">
        <v>18043</v>
      </c>
      <c r="H8" s="298">
        <v>18259</v>
      </c>
      <c r="I8" s="298">
        <v>18386</v>
      </c>
      <c r="J8" s="298">
        <v>18532</v>
      </c>
      <c r="K8" s="299">
        <f>F8/C8*100</f>
        <v>6.8451228592702904</v>
      </c>
      <c r="L8" s="299">
        <v>6.72</v>
      </c>
      <c r="M8" s="299">
        <v>6.8</v>
      </c>
      <c r="N8" s="299">
        <f>I8/E8*100</f>
        <v>6.8451228592702904</v>
      </c>
      <c r="O8" s="299">
        <f>J8/E8*100</f>
        <v>6.8994787788533127</v>
      </c>
      <c r="P8" s="300" t="s">
        <v>91</v>
      </c>
      <c r="Q8" s="300" t="s">
        <v>92</v>
      </c>
      <c r="R8" s="300">
        <v>4036</v>
      </c>
      <c r="S8" s="300">
        <v>4303</v>
      </c>
      <c r="T8" s="300">
        <v>4303</v>
      </c>
      <c r="U8" s="300">
        <v>1700</v>
      </c>
      <c r="V8" s="297">
        <v>1700</v>
      </c>
      <c r="W8" s="297">
        <v>1700</v>
      </c>
      <c r="X8" s="301">
        <v>1700</v>
      </c>
      <c r="Y8" s="302">
        <v>1700</v>
      </c>
      <c r="Z8" s="297" t="s">
        <v>628</v>
      </c>
    </row>
    <row r="9" spans="1:26" s="289" customFormat="1" ht="33" customHeight="1" x14ac:dyDescent="0.25">
      <c r="A9" s="280" t="s">
        <v>93</v>
      </c>
      <c r="B9" s="281" t="s">
        <v>94</v>
      </c>
      <c r="C9" s="303"/>
      <c r="D9" s="303"/>
      <c r="E9" s="303"/>
      <c r="F9" s="304"/>
      <c r="G9" s="304"/>
      <c r="H9" s="304"/>
      <c r="I9" s="304"/>
      <c r="J9" s="304"/>
      <c r="K9" s="305"/>
      <c r="L9" s="305"/>
      <c r="M9" s="305"/>
      <c r="N9" s="305"/>
      <c r="O9" s="305"/>
      <c r="P9" s="284"/>
      <c r="Q9" s="284"/>
      <c r="R9" s="284"/>
      <c r="S9" s="284"/>
      <c r="T9" s="284"/>
      <c r="U9" s="284"/>
      <c r="V9" s="285"/>
      <c r="W9" s="285"/>
      <c r="X9" s="287"/>
      <c r="Y9" s="287"/>
      <c r="Z9" s="288" t="s">
        <v>629</v>
      </c>
    </row>
    <row r="10" spans="1:26" s="289" customFormat="1" ht="33" customHeight="1" x14ac:dyDescent="0.25">
      <c r="A10" s="294"/>
      <c r="B10" s="291" t="s">
        <v>417</v>
      </c>
      <c r="C10" s="306">
        <v>16236</v>
      </c>
      <c r="D10" s="306">
        <v>16236</v>
      </c>
      <c r="E10" s="306">
        <v>16236</v>
      </c>
      <c r="F10" s="307">
        <v>2748</v>
      </c>
      <c r="G10" s="307">
        <v>2523</v>
      </c>
      <c r="H10" s="307">
        <v>2550</v>
      </c>
      <c r="I10" s="307">
        <v>2748</v>
      </c>
      <c r="J10" s="307">
        <v>2754</v>
      </c>
      <c r="K10" s="293">
        <f>F10/C10*100</f>
        <v>16.925351071692535</v>
      </c>
      <c r="L10" s="293">
        <v>15.54</v>
      </c>
      <c r="M10" s="293">
        <v>15.71</v>
      </c>
      <c r="N10" s="293">
        <f>I10/E10*100</f>
        <v>16.925351071692535</v>
      </c>
      <c r="O10" s="293">
        <f>J10/E10*100</f>
        <v>16.962305986696229</v>
      </c>
      <c r="P10" s="294">
        <v>629</v>
      </c>
      <c r="Q10" s="294">
        <v>629</v>
      </c>
      <c r="R10" s="294">
        <v>629</v>
      </c>
      <c r="S10" s="294">
        <v>629</v>
      </c>
      <c r="T10" s="294">
        <v>629</v>
      </c>
      <c r="U10" s="294" t="s">
        <v>95</v>
      </c>
      <c r="V10" s="294" t="s">
        <v>95</v>
      </c>
      <c r="W10" s="294" t="s">
        <v>95</v>
      </c>
      <c r="X10" s="308" t="s">
        <v>360</v>
      </c>
      <c r="Y10" s="296" t="s">
        <v>360</v>
      </c>
      <c r="Z10" s="291" t="s">
        <v>630</v>
      </c>
    </row>
    <row r="11" spans="1:26" s="289" customFormat="1" ht="33" customHeight="1" x14ac:dyDescent="0.25">
      <c r="A11" s="300"/>
      <c r="B11" s="297" t="s">
        <v>418</v>
      </c>
      <c r="C11" s="309">
        <v>12000</v>
      </c>
      <c r="D11" s="309">
        <v>12000</v>
      </c>
      <c r="E11" s="309">
        <v>12000</v>
      </c>
      <c r="F11" s="310">
        <v>1289</v>
      </c>
      <c r="G11" s="310">
        <v>1268</v>
      </c>
      <c r="H11" s="310">
        <v>1288</v>
      </c>
      <c r="I11" s="310">
        <v>1289</v>
      </c>
      <c r="J11" s="310">
        <v>1293</v>
      </c>
      <c r="K11" s="299">
        <f>F11/C11*100</f>
        <v>10.741666666666665</v>
      </c>
      <c r="L11" s="299">
        <v>10.57</v>
      </c>
      <c r="M11" s="299">
        <v>10.73</v>
      </c>
      <c r="N11" s="299">
        <f>I11/E11*100</f>
        <v>10.741666666666665</v>
      </c>
      <c r="O11" s="299">
        <f>J11/E11*100</f>
        <v>10.775</v>
      </c>
      <c r="P11" s="300">
        <v>47</v>
      </c>
      <c r="Q11" s="300">
        <v>47</v>
      </c>
      <c r="R11" s="300">
        <v>47</v>
      </c>
      <c r="S11" s="300">
        <v>66</v>
      </c>
      <c r="T11" s="300">
        <v>66</v>
      </c>
      <c r="U11" s="300">
        <v>414</v>
      </c>
      <c r="V11" s="300">
        <v>414</v>
      </c>
      <c r="W11" s="300">
        <v>414</v>
      </c>
      <c r="X11" s="301">
        <v>414</v>
      </c>
      <c r="Y11" s="302">
        <v>414</v>
      </c>
      <c r="Z11" s="297" t="s">
        <v>631</v>
      </c>
    </row>
    <row r="12" spans="1:26" s="289" customFormat="1" ht="33" customHeight="1" x14ac:dyDescent="0.25">
      <c r="A12" s="280" t="s">
        <v>96</v>
      </c>
      <c r="B12" s="281" t="s">
        <v>97</v>
      </c>
      <c r="C12" s="303"/>
      <c r="D12" s="303"/>
      <c r="E12" s="303"/>
      <c r="F12" s="304"/>
      <c r="G12" s="304"/>
      <c r="H12" s="304"/>
      <c r="I12" s="304"/>
      <c r="J12" s="304"/>
      <c r="K12" s="305"/>
      <c r="L12" s="305"/>
      <c r="M12" s="305"/>
      <c r="N12" s="305"/>
      <c r="O12" s="305"/>
      <c r="P12" s="284"/>
      <c r="Q12" s="284"/>
      <c r="R12" s="284"/>
      <c r="S12" s="284"/>
      <c r="T12" s="284"/>
      <c r="U12" s="284"/>
      <c r="V12" s="284"/>
      <c r="W12" s="284"/>
      <c r="X12" s="287"/>
      <c r="Y12" s="287"/>
      <c r="Z12" s="288" t="s">
        <v>632</v>
      </c>
    </row>
    <row r="13" spans="1:26" s="289" customFormat="1" ht="33" customHeight="1" x14ac:dyDescent="0.25">
      <c r="A13" s="294"/>
      <c r="B13" s="291" t="s">
        <v>419</v>
      </c>
      <c r="C13" s="306">
        <v>11813</v>
      </c>
      <c r="D13" s="306">
        <v>11813</v>
      </c>
      <c r="E13" s="306">
        <v>11813</v>
      </c>
      <c r="F13" s="307">
        <v>1170</v>
      </c>
      <c r="G13" s="307">
        <v>1036</v>
      </c>
      <c r="H13" s="307">
        <v>1120</v>
      </c>
      <c r="I13" s="307">
        <v>1170</v>
      </c>
      <c r="J13" s="307">
        <v>1196</v>
      </c>
      <c r="K13" s="293">
        <f>F13/C13*100</f>
        <v>9.9043426733259974</v>
      </c>
      <c r="L13" s="293">
        <v>8.77</v>
      </c>
      <c r="M13" s="293">
        <v>9.48</v>
      </c>
      <c r="N13" s="293">
        <f>I13/E13*100</f>
        <v>9.9043426733259974</v>
      </c>
      <c r="O13" s="293">
        <f>J13/E13*100</f>
        <v>10.124439177177685</v>
      </c>
      <c r="P13" s="406" t="s">
        <v>98</v>
      </c>
      <c r="Q13" s="407"/>
      <c r="R13" s="407"/>
      <c r="S13" s="407"/>
      <c r="T13" s="408"/>
      <c r="U13" s="406" t="s">
        <v>98</v>
      </c>
      <c r="V13" s="407"/>
      <c r="W13" s="407"/>
      <c r="X13" s="407"/>
      <c r="Y13" s="408"/>
      <c r="Z13" s="291" t="s">
        <v>633</v>
      </c>
    </row>
    <row r="14" spans="1:26" s="289" customFormat="1" ht="33" customHeight="1" x14ac:dyDescent="0.25">
      <c r="A14" s="311"/>
      <c r="B14" s="312" t="s">
        <v>420</v>
      </c>
      <c r="C14" s="313">
        <v>40000</v>
      </c>
      <c r="D14" s="313">
        <v>40000</v>
      </c>
      <c r="E14" s="313">
        <v>40000</v>
      </c>
      <c r="F14" s="314">
        <v>7357</v>
      </c>
      <c r="G14" s="314">
        <v>7284</v>
      </c>
      <c r="H14" s="314">
        <v>7331</v>
      </c>
      <c r="I14" s="314">
        <v>7357</v>
      </c>
      <c r="J14" s="314">
        <v>7396</v>
      </c>
      <c r="K14" s="315">
        <f>F14/C14*100</f>
        <v>18.392500000000002</v>
      </c>
      <c r="L14" s="315">
        <v>18.21</v>
      </c>
      <c r="M14" s="315">
        <v>18.329999999999998</v>
      </c>
      <c r="N14" s="315">
        <f>I14/E14*100</f>
        <v>18.392500000000002</v>
      </c>
      <c r="O14" s="315">
        <f t="shared" ref="O14:O16" si="0">J14/E14*100</f>
        <v>18.490000000000002</v>
      </c>
      <c r="P14" s="311">
        <v>1924</v>
      </c>
      <c r="Q14" s="311">
        <v>1924</v>
      </c>
      <c r="R14" s="311">
        <v>1924</v>
      </c>
      <c r="S14" s="311">
        <v>1924</v>
      </c>
      <c r="T14" s="311">
        <v>1924</v>
      </c>
      <c r="U14" s="403" t="s">
        <v>98</v>
      </c>
      <c r="V14" s="404"/>
      <c r="W14" s="404"/>
      <c r="X14" s="404"/>
      <c r="Y14" s="405"/>
      <c r="Z14" s="312" t="s">
        <v>634</v>
      </c>
    </row>
    <row r="15" spans="1:26" s="289" customFormat="1" ht="33" customHeight="1" x14ac:dyDescent="0.25">
      <c r="A15" s="311"/>
      <c r="B15" s="312" t="s">
        <v>421</v>
      </c>
      <c r="C15" s="313">
        <v>98998</v>
      </c>
      <c r="D15" s="313">
        <v>98998</v>
      </c>
      <c r="E15" s="313">
        <v>98998</v>
      </c>
      <c r="F15" s="314">
        <v>15115</v>
      </c>
      <c r="G15" s="314">
        <v>14883</v>
      </c>
      <c r="H15" s="314">
        <v>15053</v>
      </c>
      <c r="I15" s="314">
        <v>15115</v>
      </c>
      <c r="J15" s="314">
        <v>15223</v>
      </c>
      <c r="K15" s="315">
        <f>F15/C15*100</f>
        <v>15.267985211822459</v>
      </c>
      <c r="L15" s="315">
        <v>15.03</v>
      </c>
      <c r="M15" s="315">
        <v>15.21</v>
      </c>
      <c r="N15" s="315">
        <f>I15/E15*100</f>
        <v>15.267985211822459</v>
      </c>
      <c r="O15" s="315">
        <f t="shared" si="0"/>
        <v>15.377078324814642</v>
      </c>
      <c r="P15" s="311" t="s">
        <v>99</v>
      </c>
      <c r="Q15" s="311" t="s">
        <v>99</v>
      </c>
      <c r="R15" s="311" t="s">
        <v>99</v>
      </c>
      <c r="S15" s="311" t="s">
        <v>361</v>
      </c>
      <c r="T15" s="311" t="s">
        <v>361</v>
      </c>
      <c r="U15" s="311" t="s">
        <v>100</v>
      </c>
      <c r="V15" s="311" t="s">
        <v>100</v>
      </c>
      <c r="W15" s="311" t="s">
        <v>100</v>
      </c>
      <c r="X15" s="316" t="s">
        <v>100</v>
      </c>
      <c r="Y15" s="317" t="s">
        <v>100</v>
      </c>
      <c r="Z15" s="312" t="s">
        <v>635</v>
      </c>
    </row>
    <row r="16" spans="1:26" s="289" customFormat="1" ht="33" customHeight="1" x14ac:dyDescent="0.25">
      <c r="A16" s="300"/>
      <c r="B16" s="297" t="s">
        <v>422</v>
      </c>
      <c r="C16" s="309">
        <v>17000</v>
      </c>
      <c r="D16" s="309">
        <v>17000</v>
      </c>
      <c r="E16" s="309">
        <v>17000</v>
      </c>
      <c r="F16" s="310">
        <v>2511</v>
      </c>
      <c r="G16" s="310">
        <v>2401</v>
      </c>
      <c r="H16" s="310">
        <v>2479</v>
      </c>
      <c r="I16" s="310">
        <v>2511</v>
      </c>
      <c r="J16" s="310">
        <v>2528</v>
      </c>
      <c r="K16" s="299">
        <f>F16/C16*100</f>
        <v>14.770588235294118</v>
      </c>
      <c r="L16" s="299">
        <v>14.12</v>
      </c>
      <c r="M16" s="299">
        <v>14.58</v>
      </c>
      <c r="N16" s="299">
        <f>I16/E16*100</f>
        <v>14.770588235294118</v>
      </c>
      <c r="O16" s="315">
        <f t="shared" si="0"/>
        <v>14.870588235294118</v>
      </c>
      <c r="P16" s="300" t="s">
        <v>101</v>
      </c>
      <c r="Q16" s="300" t="s">
        <v>101</v>
      </c>
      <c r="R16" s="300" t="s">
        <v>101</v>
      </c>
      <c r="S16" s="318" t="s">
        <v>359</v>
      </c>
      <c r="T16" s="318" t="s">
        <v>359</v>
      </c>
      <c r="U16" s="403" t="s">
        <v>98</v>
      </c>
      <c r="V16" s="404"/>
      <c r="W16" s="404"/>
      <c r="X16" s="404"/>
      <c r="Y16" s="405"/>
      <c r="Z16" s="297" t="s">
        <v>576</v>
      </c>
    </row>
    <row r="17" spans="1:26" s="289" customFormat="1" ht="33" customHeight="1" x14ac:dyDescent="0.25">
      <c r="A17" s="319" t="s">
        <v>23</v>
      </c>
      <c r="B17" s="320"/>
      <c r="C17" s="303"/>
      <c r="D17" s="303"/>
      <c r="E17" s="313">
        <f>SUM(E7:E16)</f>
        <v>465668</v>
      </c>
      <c r="F17" s="313">
        <f>SUM(F7:F16)</f>
        <v>48655</v>
      </c>
      <c r="G17" s="314"/>
      <c r="H17" s="314"/>
      <c r="I17" s="314"/>
      <c r="J17" s="321">
        <f>SUM(J7:J16)</f>
        <v>49003</v>
      </c>
      <c r="K17" s="315"/>
      <c r="L17" s="315"/>
      <c r="M17" s="315"/>
      <c r="N17" s="315"/>
      <c r="O17" s="315"/>
      <c r="P17" s="311"/>
      <c r="Q17" s="311"/>
      <c r="R17" s="311"/>
      <c r="S17" s="312"/>
      <c r="T17" s="312"/>
      <c r="U17" s="322"/>
      <c r="V17" s="322"/>
      <c r="W17" s="322"/>
      <c r="X17" s="311"/>
      <c r="Y17" s="311"/>
      <c r="Z17" s="312" t="s">
        <v>397</v>
      </c>
    </row>
    <row r="18" spans="1:26" s="289" customFormat="1" ht="19.5" customHeight="1" x14ac:dyDescent="0.25">
      <c r="A18" s="323" t="s">
        <v>87</v>
      </c>
      <c r="B18" s="323"/>
      <c r="C18" s="323"/>
      <c r="D18" s="323"/>
      <c r="E18" s="323"/>
      <c r="F18" s="323"/>
      <c r="G18" s="323"/>
      <c r="H18" s="323" t="s">
        <v>386</v>
      </c>
      <c r="I18" s="323"/>
      <c r="J18" s="323"/>
      <c r="K18" s="323"/>
      <c r="L18" s="323"/>
      <c r="M18" s="323"/>
      <c r="N18" s="323"/>
      <c r="O18" s="323"/>
      <c r="P18" s="323"/>
      <c r="Q18" s="323"/>
      <c r="R18" s="323"/>
      <c r="S18" s="224"/>
      <c r="T18" s="224"/>
      <c r="U18" s="323"/>
      <c r="V18" s="323"/>
      <c r="W18" s="323"/>
      <c r="X18" s="224"/>
      <c r="Y18" s="224"/>
      <c r="Z18" s="324"/>
    </row>
    <row r="19" spans="1:26" ht="30" customHeight="1" x14ac:dyDescent="0.2">
      <c r="A19" s="409" t="s">
        <v>385</v>
      </c>
      <c r="B19" s="409"/>
      <c r="C19" s="409"/>
      <c r="D19" s="409"/>
      <c r="E19" s="409"/>
      <c r="F19" s="409"/>
      <c r="G19" s="409"/>
      <c r="H19" s="409"/>
      <c r="I19" s="409"/>
      <c r="J19" s="409"/>
      <c r="K19" s="409"/>
      <c r="L19" s="409"/>
      <c r="M19" s="409"/>
      <c r="N19" s="409"/>
      <c r="O19" s="409"/>
      <c r="P19" s="409"/>
      <c r="Q19" s="409"/>
      <c r="R19" s="409"/>
      <c r="S19" s="409"/>
      <c r="T19" s="409"/>
      <c r="U19" s="409"/>
      <c r="V19" s="409"/>
      <c r="W19" s="409"/>
      <c r="X19" s="409"/>
      <c r="Y19" s="409"/>
      <c r="Z19" s="409"/>
    </row>
    <row r="20" spans="1:26" x14ac:dyDescent="0.2">
      <c r="A20" s="325"/>
      <c r="Z20" s="289"/>
    </row>
    <row r="21" spans="1:26" x14ac:dyDescent="0.2">
      <c r="A21" s="326"/>
    </row>
    <row r="23" spans="1:26" ht="15" x14ac:dyDescent="0.25">
      <c r="P23" s="264"/>
    </row>
    <row r="25" spans="1:26" ht="14.25" customHeight="1" x14ac:dyDescent="0.2">
      <c r="Y25" s="327"/>
    </row>
    <row r="26" spans="1:26" ht="15" customHeight="1" x14ac:dyDescent="0.2">
      <c r="B26" s="402"/>
      <c r="C26" s="402"/>
      <c r="D26" s="402"/>
      <c r="E26" s="402"/>
      <c r="F26" s="402"/>
      <c r="G26" s="402"/>
      <c r="H26" s="402"/>
      <c r="I26" s="402"/>
      <c r="J26" s="402"/>
      <c r="K26" s="402"/>
      <c r="L26" s="402"/>
      <c r="M26" s="402"/>
      <c r="N26" s="402"/>
      <c r="O26" s="402"/>
      <c r="P26" s="402"/>
      <c r="Q26" s="402"/>
      <c r="R26" s="402"/>
      <c r="S26" s="402"/>
      <c r="T26" s="402"/>
      <c r="U26" s="402"/>
      <c r="V26" s="402"/>
      <c r="W26" s="402"/>
      <c r="X26" s="402"/>
      <c r="Y26" s="328"/>
    </row>
  </sheetData>
  <mergeCells count="17">
    <mergeCell ref="K3:O4"/>
    <mergeCell ref="U3:Y4"/>
    <mergeCell ref="A1:Z1"/>
    <mergeCell ref="A2:Z2"/>
    <mergeCell ref="Z3:Z5"/>
    <mergeCell ref="A3:A5"/>
    <mergeCell ref="B3:B5"/>
    <mergeCell ref="E4:E5"/>
    <mergeCell ref="P3:T4"/>
    <mergeCell ref="C3:J3"/>
    <mergeCell ref="F4:J4"/>
    <mergeCell ref="B26:X26"/>
    <mergeCell ref="U16:Y16"/>
    <mergeCell ref="P13:T13"/>
    <mergeCell ref="U13:Y13"/>
    <mergeCell ref="U14:Y14"/>
    <mergeCell ref="A19:Z19"/>
  </mergeCells>
  <printOptions horizontalCentered="1"/>
  <pageMargins left="0.33" right="0.17" top="0.74803149606299202" bottom="0.74803149606299202" header="0.31496062992126" footer="0.31496062992126"/>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view="pageBreakPreview" zoomScale="85" zoomScaleSheetLayoutView="85" workbookViewId="0">
      <selection activeCell="T10" sqref="T10"/>
    </sheetView>
  </sheetViews>
  <sheetFormatPr defaultRowHeight="15" x14ac:dyDescent="0.25"/>
  <cols>
    <col min="1" max="1" width="28.5703125" style="50" customWidth="1"/>
    <col min="2" max="2" width="13.7109375" style="50" customWidth="1"/>
    <col min="3" max="3" width="16.42578125" style="50" customWidth="1"/>
    <col min="4" max="5" width="12.7109375" style="50" customWidth="1"/>
    <col min="6" max="6" width="27.5703125" style="50" customWidth="1"/>
    <col min="7" max="16384" width="9.140625" style="50"/>
  </cols>
  <sheetData>
    <row r="1" spans="1:6" s="49" customFormat="1" ht="20.25" customHeight="1" x14ac:dyDescent="0.25">
      <c r="A1" s="428" t="s">
        <v>410</v>
      </c>
      <c r="B1" s="428"/>
      <c r="C1" s="428"/>
      <c r="D1" s="428"/>
      <c r="E1" s="428"/>
      <c r="F1" s="428"/>
    </row>
    <row r="2" spans="1:6" s="49" customFormat="1" ht="20.25" customHeight="1" x14ac:dyDescent="0.25">
      <c r="A2" s="427" t="s">
        <v>411</v>
      </c>
      <c r="B2" s="427"/>
      <c r="C2" s="427"/>
      <c r="D2" s="427"/>
      <c r="E2" s="427"/>
      <c r="F2" s="427"/>
    </row>
    <row r="3" spans="1:6" s="269" customFormat="1" ht="60" x14ac:dyDescent="0.25">
      <c r="A3" s="267" t="s">
        <v>49</v>
      </c>
      <c r="B3" s="53" t="s">
        <v>412</v>
      </c>
      <c r="C3" s="53" t="s">
        <v>394</v>
      </c>
      <c r="D3" s="53" t="s">
        <v>395</v>
      </c>
      <c r="E3" s="53" t="s">
        <v>396</v>
      </c>
      <c r="F3" s="268" t="s">
        <v>426</v>
      </c>
    </row>
    <row r="4" spans="1:6" ht="27.75" customHeight="1" x14ac:dyDescent="0.25">
      <c r="A4" s="133" t="s">
        <v>50</v>
      </c>
      <c r="B4" s="134">
        <v>46</v>
      </c>
      <c r="C4" s="134">
        <v>3</v>
      </c>
      <c r="D4" s="134">
        <v>35</v>
      </c>
      <c r="E4" s="134">
        <v>4</v>
      </c>
      <c r="F4" s="270" t="s">
        <v>673</v>
      </c>
    </row>
    <row r="5" spans="1:6" ht="27.75" customHeight="1" x14ac:dyDescent="0.25">
      <c r="A5" s="136" t="s">
        <v>51</v>
      </c>
      <c r="B5" s="55">
        <v>65</v>
      </c>
      <c r="C5" s="55">
        <v>0</v>
      </c>
      <c r="D5" s="55">
        <v>37</v>
      </c>
      <c r="E5" s="55">
        <v>3</v>
      </c>
      <c r="F5" s="246" t="s">
        <v>517</v>
      </c>
    </row>
    <row r="6" spans="1:6" ht="27.75" customHeight="1" x14ac:dyDescent="0.25">
      <c r="A6" s="136" t="s">
        <v>52</v>
      </c>
      <c r="B6" s="55">
        <v>64</v>
      </c>
      <c r="C6" s="55">
        <v>5</v>
      </c>
      <c r="D6" s="55">
        <v>15</v>
      </c>
      <c r="E6" s="55">
        <v>2</v>
      </c>
      <c r="F6" s="246" t="s">
        <v>674</v>
      </c>
    </row>
    <row r="7" spans="1:6" ht="27.75" customHeight="1" x14ac:dyDescent="0.25">
      <c r="A7" s="136" t="s">
        <v>53</v>
      </c>
      <c r="B7" s="55">
        <v>17</v>
      </c>
      <c r="C7" s="55">
        <v>0</v>
      </c>
      <c r="D7" s="55">
        <v>15</v>
      </c>
      <c r="E7" s="55">
        <v>0</v>
      </c>
      <c r="F7" s="246" t="s">
        <v>675</v>
      </c>
    </row>
    <row r="8" spans="1:6" ht="27.75" customHeight="1" x14ac:dyDescent="0.25">
      <c r="A8" s="136" t="s">
        <v>54</v>
      </c>
      <c r="B8" s="55">
        <v>13</v>
      </c>
      <c r="C8" s="55">
        <v>6</v>
      </c>
      <c r="D8" s="55">
        <v>19</v>
      </c>
      <c r="E8" s="55">
        <v>2</v>
      </c>
      <c r="F8" s="246" t="s">
        <v>676</v>
      </c>
    </row>
    <row r="9" spans="1:6" ht="27.75" customHeight="1" x14ac:dyDescent="0.25">
      <c r="A9" s="136" t="s">
        <v>15</v>
      </c>
      <c r="B9" s="55">
        <v>6</v>
      </c>
      <c r="C9" s="55">
        <v>0</v>
      </c>
      <c r="D9" s="55">
        <v>22</v>
      </c>
      <c r="E9" s="55">
        <v>6</v>
      </c>
      <c r="F9" s="246" t="s">
        <v>524</v>
      </c>
    </row>
    <row r="10" spans="1:6" ht="27.75" customHeight="1" x14ac:dyDescent="0.25">
      <c r="A10" s="136" t="s">
        <v>55</v>
      </c>
      <c r="B10" s="55">
        <v>20</v>
      </c>
      <c r="C10" s="55">
        <v>5</v>
      </c>
      <c r="D10" s="55">
        <v>16</v>
      </c>
      <c r="E10" s="55">
        <v>7</v>
      </c>
      <c r="F10" s="246" t="s">
        <v>677</v>
      </c>
    </row>
    <row r="11" spans="1:6" ht="27.75" customHeight="1" x14ac:dyDescent="0.25">
      <c r="A11" s="136" t="s">
        <v>56</v>
      </c>
      <c r="B11" s="55">
        <v>69</v>
      </c>
      <c r="C11" s="55">
        <v>2</v>
      </c>
      <c r="D11" s="55">
        <v>19</v>
      </c>
      <c r="E11" s="55">
        <v>3</v>
      </c>
      <c r="F11" s="246" t="s">
        <v>678</v>
      </c>
    </row>
    <row r="12" spans="1:6" ht="27.75" customHeight="1" x14ac:dyDescent="0.25">
      <c r="A12" s="136" t="s">
        <v>57</v>
      </c>
      <c r="B12" s="55">
        <v>11</v>
      </c>
      <c r="C12" s="55">
        <v>6</v>
      </c>
      <c r="D12" s="55">
        <v>12</v>
      </c>
      <c r="E12" s="55">
        <v>1</v>
      </c>
      <c r="F12" s="246" t="s">
        <v>679</v>
      </c>
    </row>
    <row r="13" spans="1:6" ht="27.75" customHeight="1" x14ac:dyDescent="0.25">
      <c r="A13" s="136" t="s">
        <v>58</v>
      </c>
      <c r="B13" s="55">
        <v>9</v>
      </c>
      <c r="C13" s="55">
        <v>6</v>
      </c>
      <c r="D13" s="55">
        <v>17</v>
      </c>
      <c r="E13" s="55">
        <v>3</v>
      </c>
      <c r="F13" s="246" t="s">
        <v>680</v>
      </c>
    </row>
    <row r="14" spans="1:6" ht="27.75" customHeight="1" x14ac:dyDescent="0.25">
      <c r="A14" s="136" t="s">
        <v>59</v>
      </c>
      <c r="B14" s="55">
        <v>0</v>
      </c>
      <c r="C14" s="55">
        <v>6</v>
      </c>
      <c r="D14" s="55">
        <v>15</v>
      </c>
      <c r="E14" s="55">
        <v>1</v>
      </c>
      <c r="F14" s="246" t="s">
        <v>513</v>
      </c>
    </row>
    <row r="15" spans="1:6" ht="27.75" customHeight="1" x14ac:dyDescent="0.25">
      <c r="A15" s="136" t="s">
        <v>60</v>
      </c>
      <c r="B15" s="55">
        <v>0</v>
      </c>
      <c r="C15" s="55">
        <v>4</v>
      </c>
      <c r="D15" s="55">
        <v>15</v>
      </c>
      <c r="E15" s="55">
        <v>5</v>
      </c>
      <c r="F15" s="246" t="s">
        <v>681</v>
      </c>
    </row>
    <row r="16" spans="1:6" ht="27.75" customHeight="1" x14ac:dyDescent="0.25">
      <c r="A16" s="136" t="s">
        <v>61</v>
      </c>
      <c r="B16" s="55">
        <v>2</v>
      </c>
      <c r="C16" s="55">
        <v>2</v>
      </c>
      <c r="D16" s="55">
        <v>20</v>
      </c>
      <c r="E16" s="55">
        <v>2</v>
      </c>
      <c r="F16" s="246" t="s">
        <v>682</v>
      </c>
    </row>
    <row r="17" spans="1:7" ht="27.75" customHeight="1" x14ac:dyDescent="0.25">
      <c r="A17" s="136" t="s">
        <v>62</v>
      </c>
      <c r="B17" s="55">
        <v>0</v>
      </c>
      <c r="C17" s="55">
        <v>2</v>
      </c>
      <c r="D17" s="55">
        <v>19</v>
      </c>
      <c r="E17" s="55">
        <v>0</v>
      </c>
      <c r="F17" s="246" t="s">
        <v>683</v>
      </c>
    </row>
    <row r="18" spans="1:7" ht="27.75" customHeight="1" x14ac:dyDescent="0.25">
      <c r="A18" s="136" t="s">
        <v>63</v>
      </c>
      <c r="B18" s="55">
        <v>3</v>
      </c>
      <c r="C18" s="55">
        <v>13</v>
      </c>
      <c r="D18" s="55">
        <v>34</v>
      </c>
      <c r="E18" s="55">
        <v>10</v>
      </c>
      <c r="F18" s="246" t="s">
        <v>684</v>
      </c>
    </row>
    <row r="19" spans="1:7" ht="27.75" customHeight="1" x14ac:dyDescent="0.25">
      <c r="A19" s="136" t="s">
        <v>64</v>
      </c>
      <c r="B19" s="55">
        <v>5</v>
      </c>
      <c r="C19" s="55">
        <v>6</v>
      </c>
      <c r="D19" s="55">
        <v>19</v>
      </c>
      <c r="E19" s="55">
        <v>9</v>
      </c>
      <c r="F19" s="246" t="s">
        <v>685</v>
      </c>
    </row>
    <row r="20" spans="1:7" ht="27.75" customHeight="1" x14ac:dyDescent="0.25">
      <c r="A20" s="136" t="s">
        <v>65</v>
      </c>
      <c r="B20" s="55">
        <v>5</v>
      </c>
      <c r="C20" s="55">
        <v>6</v>
      </c>
      <c r="D20" s="55">
        <v>32</v>
      </c>
      <c r="E20" s="55">
        <v>11</v>
      </c>
      <c r="F20" s="246" t="s">
        <v>686</v>
      </c>
    </row>
    <row r="21" spans="1:7" ht="27.75" customHeight="1" x14ac:dyDescent="0.25">
      <c r="A21" s="136" t="s">
        <v>66</v>
      </c>
      <c r="B21" s="55">
        <v>2</v>
      </c>
      <c r="C21" s="55">
        <v>10</v>
      </c>
      <c r="D21" s="55">
        <v>35</v>
      </c>
      <c r="E21" s="55">
        <v>10</v>
      </c>
      <c r="F21" s="246" t="s">
        <v>687</v>
      </c>
    </row>
    <row r="22" spans="1:7" ht="27.75" customHeight="1" x14ac:dyDescent="0.25">
      <c r="A22" s="136" t="s">
        <v>67</v>
      </c>
      <c r="B22" s="55">
        <v>5</v>
      </c>
      <c r="C22" s="55">
        <v>12</v>
      </c>
      <c r="D22" s="55">
        <v>34</v>
      </c>
      <c r="E22" s="55">
        <v>9</v>
      </c>
      <c r="F22" s="246" t="s">
        <v>688</v>
      </c>
    </row>
    <row r="23" spans="1:7" s="272" customFormat="1" ht="27.75" customHeight="1" x14ac:dyDescent="0.25">
      <c r="A23" s="271" t="s">
        <v>23</v>
      </c>
      <c r="B23" s="138">
        <f>SUM(B4:B22)</f>
        <v>342</v>
      </c>
      <c r="C23" s="138">
        <f>SUM(C4:C22)</f>
        <v>94</v>
      </c>
      <c r="D23" s="138">
        <f>SUM(D4:D22)</f>
        <v>430</v>
      </c>
      <c r="E23" s="138">
        <f>SUM(E4:E22)</f>
        <v>88</v>
      </c>
      <c r="F23" s="247" t="s">
        <v>604</v>
      </c>
      <c r="G23" s="50"/>
    </row>
    <row r="24" spans="1:7" ht="14.25" customHeight="1" x14ac:dyDescent="0.25">
      <c r="A24" s="431" t="s">
        <v>507</v>
      </c>
      <c r="B24" s="431"/>
      <c r="C24" s="431"/>
      <c r="D24" s="431"/>
      <c r="E24" s="431"/>
    </row>
    <row r="25" spans="1:7" ht="30.75" customHeight="1" x14ac:dyDescent="0.25">
      <c r="A25" s="430" t="s">
        <v>792</v>
      </c>
      <c r="B25" s="430"/>
      <c r="C25" s="430"/>
      <c r="D25" s="430"/>
      <c r="E25" s="430"/>
      <c r="F25" s="430"/>
    </row>
    <row r="26" spans="1:7" ht="30" customHeight="1" x14ac:dyDescent="0.25">
      <c r="A26" s="432" t="s">
        <v>365</v>
      </c>
      <c r="B26" s="432"/>
      <c r="C26" s="432"/>
      <c r="D26" s="432"/>
      <c r="E26" s="432"/>
      <c r="F26" s="432"/>
    </row>
    <row r="27" spans="1:7" x14ac:dyDescent="0.25">
      <c r="A27" s="273"/>
      <c r="B27" s="274"/>
      <c r="C27" s="274"/>
      <c r="D27" s="274"/>
      <c r="E27" s="274"/>
    </row>
    <row r="28" spans="1:7" ht="90" customHeight="1" x14ac:dyDescent="0.25">
      <c r="A28" s="429"/>
      <c r="B28" s="430"/>
      <c r="C28" s="430"/>
      <c r="D28" s="430"/>
      <c r="E28" s="430"/>
      <c r="F28" s="430"/>
    </row>
    <row r="29" spans="1:7" ht="15" customHeight="1" x14ac:dyDescent="0.25"/>
  </sheetData>
  <mergeCells count="6">
    <mergeCell ref="A2:F2"/>
    <mergeCell ref="A1:F1"/>
    <mergeCell ref="A28:F28"/>
    <mergeCell ref="A24:E24"/>
    <mergeCell ref="A25:F25"/>
    <mergeCell ref="A26:F26"/>
  </mergeCells>
  <printOptions horizontalCentered="1"/>
  <pageMargins left="0.25" right="0.70866141732283505" top="0.74803149606299202" bottom="0.74803149606299202" header="0.31496062992126" footer="0.31496062992126"/>
  <pageSetup scale="8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9"/>
  <sheetViews>
    <sheetView view="pageBreakPreview" zoomScaleSheetLayoutView="100" workbookViewId="0">
      <selection activeCell="T10" sqref="T10"/>
    </sheetView>
  </sheetViews>
  <sheetFormatPr defaultRowHeight="15" x14ac:dyDescent="0.25"/>
  <cols>
    <col min="1" max="1" width="18.85546875" style="248" customWidth="1"/>
    <col min="2" max="2" width="16.5703125" style="248" customWidth="1"/>
    <col min="3" max="3" width="17.7109375" style="248" customWidth="1"/>
    <col min="4" max="4" width="14" style="248" customWidth="1"/>
    <col min="5" max="5" width="22.28515625" style="248" customWidth="1"/>
    <col min="6" max="16384" width="9.140625" style="248"/>
  </cols>
  <sheetData>
    <row r="1" spans="1:5" ht="15" customHeight="1" x14ac:dyDescent="0.25">
      <c r="A1" s="436" t="s">
        <v>474</v>
      </c>
      <c r="B1" s="436"/>
      <c r="C1" s="436"/>
      <c r="D1" s="436"/>
      <c r="E1" s="436"/>
    </row>
    <row r="2" spans="1:5" ht="18" customHeight="1" x14ac:dyDescent="0.25">
      <c r="A2" s="435" t="s">
        <v>448</v>
      </c>
      <c r="B2" s="435"/>
      <c r="C2" s="435"/>
      <c r="D2" s="435"/>
      <c r="E2" s="435"/>
    </row>
    <row r="3" spans="1:5" x14ac:dyDescent="0.25">
      <c r="A3" s="438" t="s">
        <v>68</v>
      </c>
      <c r="B3" s="439" t="s">
        <v>423</v>
      </c>
      <c r="C3" s="438" t="s">
        <v>392</v>
      </c>
      <c r="D3" s="438"/>
      <c r="E3" s="441" t="s">
        <v>503</v>
      </c>
    </row>
    <row r="4" spans="1:5" ht="45" x14ac:dyDescent="0.25">
      <c r="A4" s="438"/>
      <c r="B4" s="440"/>
      <c r="C4" s="51" t="s">
        <v>672</v>
      </c>
      <c r="D4" s="52" t="s">
        <v>451</v>
      </c>
      <c r="E4" s="441"/>
    </row>
    <row r="5" spans="1:5" x14ac:dyDescent="0.25">
      <c r="A5" s="249" t="s">
        <v>69</v>
      </c>
      <c r="B5" s="249">
        <v>36400</v>
      </c>
      <c r="C5" s="249">
        <v>3510</v>
      </c>
      <c r="D5" s="250">
        <v>750</v>
      </c>
      <c r="E5" s="249" t="s">
        <v>452</v>
      </c>
    </row>
    <row r="6" spans="1:5" x14ac:dyDescent="0.25">
      <c r="A6" s="251" t="s">
        <v>70</v>
      </c>
      <c r="B6" s="252">
        <v>1199</v>
      </c>
      <c r="C6" s="252">
        <v>229</v>
      </c>
      <c r="D6" s="253"/>
      <c r="E6" s="251" t="s">
        <v>636</v>
      </c>
    </row>
    <row r="7" spans="1:5" x14ac:dyDescent="0.25">
      <c r="A7" s="252" t="s">
        <v>35</v>
      </c>
      <c r="B7" s="252">
        <v>17426</v>
      </c>
      <c r="C7" s="252">
        <v>1004</v>
      </c>
      <c r="D7" s="253">
        <v>440</v>
      </c>
      <c r="E7" s="252" t="s">
        <v>453</v>
      </c>
    </row>
    <row r="8" spans="1:5" x14ac:dyDescent="0.25">
      <c r="A8" s="251" t="s">
        <v>72</v>
      </c>
      <c r="B8" s="252">
        <v>7390</v>
      </c>
      <c r="C8" s="252">
        <v>4</v>
      </c>
      <c r="D8" s="253"/>
      <c r="E8" s="251" t="s">
        <v>637</v>
      </c>
    </row>
    <row r="9" spans="1:5" x14ac:dyDescent="0.25">
      <c r="A9" s="251" t="s">
        <v>46</v>
      </c>
      <c r="B9" s="252">
        <v>11474</v>
      </c>
      <c r="C9" s="252">
        <v>272</v>
      </c>
      <c r="D9" s="253"/>
      <c r="E9" s="251" t="s">
        <v>638</v>
      </c>
    </row>
    <row r="10" spans="1:5" x14ac:dyDescent="0.25">
      <c r="A10" s="252" t="s">
        <v>439</v>
      </c>
      <c r="B10" s="252">
        <v>16383</v>
      </c>
      <c r="C10" s="252">
        <v>1074</v>
      </c>
      <c r="D10" s="253"/>
      <c r="E10" s="251" t="s">
        <v>440</v>
      </c>
    </row>
    <row r="11" spans="1:5" x14ac:dyDescent="0.25">
      <c r="A11" s="252" t="s">
        <v>441</v>
      </c>
      <c r="B11" s="252">
        <v>186</v>
      </c>
      <c r="C11" s="252">
        <v>30</v>
      </c>
      <c r="D11" s="253"/>
      <c r="E11" s="251" t="s">
        <v>442</v>
      </c>
    </row>
    <row r="12" spans="1:5" x14ac:dyDescent="0.25">
      <c r="A12" s="251" t="s">
        <v>71</v>
      </c>
      <c r="B12" s="252">
        <v>1270711</v>
      </c>
      <c r="C12" s="252">
        <v>73657</v>
      </c>
      <c r="D12" s="253"/>
      <c r="E12" s="251" t="s">
        <v>639</v>
      </c>
    </row>
    <row r="13" spans="1:5" x14ac:dyDescent="0.25">
      <c r="A13" s="254" t="s">
        <v>443</v>
      </c>
      <c r="B13" s="255">
        <v>73141</v>
      </c>
      <c r="C13" s="255">
        <v>3584</v>
      </c>
      <c r="D13" s="256"/>
      <c r="E13" s="257" t="s">
        <v>444</v>
      </c>
    </row>
    <row r="14" spans="1:5" x14ac:dyDescent="0.25">
      <c r="A14" s="254" t="s">
        <v>77</v>
      </c>
      <c r="B14" s="255">
        <v>1070781</v>
      </c>
      <c r="C14" s="255">
        <v>63880</v>
      </c>
      <c r="D14" s="256"/>
      <c r="E14" s="257" t="s">
        <v>640</v>
      </c>
    </row>
    <row r="15" spans="1:5" x14ac:dyDescent="0.25">
      <c r="A15" s="254" t="s">
        <v>45</v>
      </c>
      <c r="B15" s="255">
        <v>114275</v>
      </c>
      <c r="C15" s="255">
        <v>5907</v>
      </c>
      <c r="D15" s="256"/>
      <c r="E15" s="257" t="s">
        <v>641</v>
      </c>
    </row>
    <row r="16" spans="1:5" x14ac:dyDescent="0.25">
      <c r="A16" s="254" t="s">
        <v>84</v>
      </c>
      <c r="B16" s="255">
        <v>1346</v>
      </c>
      <c r="C16" s="255">
        <v>17</v>
      </c>
      <c r="D16" s="256">
        <v>16</v>
      </c>
      <c r="E16" s="254" t="s">
        <v>454</v>
      </c>
    </row>
    <row r="17" spans="1:5" x14ac:dyDescent="0.25">
      <c r="A17" s="254" t="s">
        <v>73</v>
      </c>
      <c r="B17" s="255">
        <v>3118</v>
      </c>
      <c r="C17" s="255">
        <v>101</v>
      </c>
      <c r="D17" s="256"/>
      <c r="E17" s="257" t="s">
        <v>642</v>
      </c>
    </row>
    <row r="18" spans="1:5" x14ac:dyDescent="0.25">
      <c r="A18" s="254" t="s">
        <v>75</v>
      </c>
      <c r="B18" s="255">
        <v>7842</v>
      </c>
      <c r="C18" s="255">
        <v>162</v>
      </c>
      <c r="D18" s="256"/>
      <c r="E18" s="257" t="s">
        <v>643</v>
      </c>
    </row>
    <row r="19" spans="1:5" x14ac:dyDescent="0.25">
      <c r="A19" s="254" t="s">
        <v>86</v>
      </c>
      <c r="B19" s="255">
        <v>204</v>
      </c>
      <c r="C19" s="255">
        <v>4</v>
      </c>
      <c r="D19" s="256"/>
      <c r="E19" s="257" t="s">
        <v>644</v>
      </c>
    </row>
    <row r="20" spans="1:5" x14ac:dyDescent="0.25">
      <c r="A20" s="254" t="s">
        <v>445</v>
      </c>
      <c r="B20" s="255">
        <v>4</v>
      </c>
      <c r="C20" s="255">
        <v>2</v>
      </c>
      <c r="D20" s="256"/>
      <c r="E20" s="254" t="s">
        <v>446</v>
      </c>
    </row>
    <row r="21" spans="1:5" x14ac:dyDescent="0.25">
      <c r="A21" s="252" t="s">
        <v>74</v>
      </c>
      <c r="B21" s="252">
        <v>187</v>
      </c>
      <c r="C21" s="252">
        <v>12</v>
      </c>
      <c r="D21" s="253">
        <v>12</v>
      </c>
      <c r="E21" s="252" t="s">
        <v>455</v>
      </c>
    </row>
    <row r="22" spans="1:5" x14ac:dyDescent="0.25">
      <c r="A22" s="252" t="s">
        <v>38</v>
      </c>
      <c r="B22" s="252">
        <v>6600</v>
      </c>
      <c r="C22" s="252">
        <v>779</v>
      </c>
      <c r="D22" s="253">
        <v>765</v>
      </c>
      <c r="E22" s="252" t="s">
        <v>456</v>
      </c>
    </row>
    <row r="23" spans="1:5" x14ac:dyDescent="0.25">
      <c r="A23" s="252" t="s">
        <v>34</v>
      </c>
      <c r="B23" s="252">
        <v>198</v>
      </c>
      <c r="C23" s="252">
        <v>43</v>
      </c>
      <c r="D23" s="253">
        <v>33</v>
      </c>
      <c r="E23" s="252" t="s">
        <v>457</v>
      </c>
    </row>
    <row r="24" spans="1:5" x14ac:dyDescent="0.25">
      <c r="A24" s="251" t="s">
        <v>76</v>
      </c>
      <c r="B24" s="252">
        <v>172</v>
      </c>
      <c r="C24" s="252">
        <v>10</v>
      </c>
      <c r="D24" s="253"/>
      <c r="E24" s="251" t="s">
        <v>645</v>
      </c>
    </row>
    <row r="25" spans="1:5" x14ac:dyDescent="0.25">
      <c r="A25" s="252" t="s">
        <v>30</v>
      </c>
      <c r="B25" s="252">
        <v>794</v>
      </c>
      <c r="C25" s="252">
        <v>100</v>
      </c>
      <c r="D25" s="253">
        <v>88</v>
      </c>
      <c r="E25" s="252" t="s">
        <v>458</v>
      </c>
    </row>
    <row r="26" spans="1:5" x14ac:dyDescent="0.25">
      <c r="A26" s="252" t="s">
        <v>39</v>
      </c>
      <c r="B26" s="252">
        <v>126</v>
      </c>
      <c r="C26" s="252">
        <v>12</v>
      </c>
      <c r="D26" s="253">
        <v>12</v>
      </c>
      <c r="E26" s="252" t="s">
        <v>459</v>
      </c>
    </row>
    <row r="27" spans="1:5" x14ac:dyDescent="0.25">
      <c r="A27" s="252" t="s">
        <v>31</v>
      </c>
      <c r="B27" s="252">
        <v>196</v>
      </c>
      <c r="C27" s="252">
        <v>10</v>
      </c>
      <c r="D27" s="253">
        <v>99</v>
      </c>
      <c r="E27" s="252" t="s">
        <v>460</v>
      </c>
    </row>
    <row r="28" spans="1:5" x14ac:dyDescent="0.25">
      <c r="A28" s="252" t="s">
        <v>26</v>
      </c>
      <c r="B28" s="252">
        <v>136</v>
      </c>
      <c r="C28" s="252">
        <v>10</v>
      </c>
      <c r="D28" s="253">
        <v>10</v>
      </c>
      <c r="E28" s="252" t="s">
        <v>461</v>
      </c>
    </row>
    <row r="29" spans="1:5" x14ac:dyDescent="0.25">
      <c r="A29" s="252" t="s">
        <v>33</v>
      </c>
      <c r="B29" s="252">
        <v>118061</v>
      </c>
      <c r="C29" s="252">
        <v>5188</v>
      </c>
      <c r="D29" s="253">
        <v>3370</v>
      </c>
      <c r="E29" s="252" t="s">
        <v>462</v>
      </c>
    </row>
    <row r="30" spans="1:5" x14ac:dyDescent="0.25">
      <c r="A30" s="251" t="s">
        <v>78</v>
      </c>
      <c r="B30" s="252">
        <v>25043</v>
      </c>
      <c r="C30" s="252">
        <v>2914</v>
      </c>
      <c r="D30" s="253"/>
      <c r="E30" s="251" t="s">
        <v>646</v>
      </c>
    </row>
    <row r="31" spans="1:5" x14ac:dyDescent="0.25">
      <c r="A31" s="251" t="s">
        <v>79</v>
      </c>
      <c r="B31" s="252">
        <v>1362</v>
      </c>
      <c r="C31" s="252">
        <v>6</v>
      </c>
      <c r="D31" s="253"/>
      <c r="E31" s="251" t="s">
        <v>647</v>
      </c>
    </row>
    <row r="32" spans="1:5" x14ac:dyDescent="0.25">
      <c r="A32" s="251" t="s">
        <v>80</v>
      </c>
      <c r="B32" s="252">
        <v>360</v>
      </c>
      <c r="C32" s="252">
        <v>20</v>
      </c>
      <c r="D32" s="253"/>
      <c r="E32" s="251" t="s">
        <v>648</v>
      </c>
    </row>
    <row r="33" spans="1:5" x14ac:dyDescent="0.25">
      <c r="A33" s="251" t="s">
        <v>81</v>
      </c>
      <c r="B33" s="252">
        <v>187</v>
      </c>
      <c r="C33" s="252">
        <v>1</v>
      </c>
      <c r="D33" s="253"/>
      <c r="E33" s="251" t="s">
        <v>649</v>
      </c>
    </row>
    <row r="34" spans="1:5" x14ac:dyDescent="0.25">
      <c r="A34" s="251" t="s">
        <v>82</v>
      </c>
      <c r="B34" s="252">
        <v>16</v>
      </c>
      <c r="C34" s="252">
        <v>3</v>
      </c>
      <c r="D34" s="253"/>
      <c r="E34" s="251" t="s">
        <v>650</v>
      </c>
    </row>
    <row r="35" spans="1:5" x14ac:dyDescent="0.25">
      <c r="A35" s="251" t="s">
        <v>47</v>
      </c>
      <c r="B35" s="252">
        <v>66471</v>
      </c>
      <c r="C35" s="252">
        <v>6002</v>
      </c>
      <c r="D35" s="253"/>
      <c r="E35" s="251" t="s">
        <v>651</v>
      </c>
    </row>
    <row r="36" spans="1:5" x14ac:dyDescent="0.25">
      <c r="A36" s="258" t="s">
        <v>40</v>
      </c>
      <c r="B36" s="255">
        <v>33888</v>
      </c>
      <c r="C36" s="255">
        <v>3287</v>
      </c>
      <c r="D36" s="256">
        <v>1800</v>
      </c>
      <c r="E36" s="258" t="s">
        <v>463</v>
      </c>
    </row>
    <row r="37" spans="1:5" x14ac:dyDescent="0.25">
      <c r="A37" s="258" t="s">
        <v>41</v>
      </c>
      <c r="B37" s="255">
        <v>7534</v>
      </c>
      <c r="C37" s="255">
        <v>386</v>
      </c>
      <c r="D37" s="256">
        <v>3</v>
      </c>
      <c r="E37" s="258" t="s">
        <v>464</v>
      </c>
    </row>
    <row r="38" spans="1:5" x14ac:dyDescent="0.25">
      <c r="A38" s="258" t="s">
        <v>42</v>
      </c>
      <c r="B38" s="255">
        <v>10272</v>
      </c>
      <c r="C38" s="255">
        <v>562</v>
      </c>
      <c r="D38" s="256">
        <v>26</v>
      </c>
      <c r="E38" s="258" t="s">
        <v>465</v>
      </c>
    </row>
    <row r="39" spans="1:5" x14ac:dyDescent="0.25">
      <c r="A39" s="258" t="s">
        <v>43</v>
      </c>
      <c r="B39" s="255">
        <v>9026</v>
      </c>
      <c r="C39" s="255">
        <v>1340</v>
      </c>
      <c r="D39" s="256">
        <v>145</v>
      </c>
      <c r="E39" s="258" t="s">
        <v>466</v>
      </c>
    </row>
    <row r="40" spans="1:5" x14ac:dyDescent="0.25">
      <c r="A40" s="258" t="s">
        <v>44</v>
      </c>
      <c r="B40" s="255">
        <v>5751</v>
      </c>
      <c r="C40" s="255">
        <v>427</v>
      </c>
      <c r="D40" s="256">
        <v>29</v>
      </c>
      <c r="E40" s="258" t="s">
        <v>467</v>
      </c>
    </row>
    <row r="41" spans="1:5" x14ac:dyDescent="0.25">
      <c r="A41" s="252" t="s">
        <v>28</v>
      </c>
      <c r="B41" s="252">
        <v>29488</v>
      </c>
      <c r="C41" s="252">
        <v>1666</v>
      </c>
      <c r="D41" s="253">
        <v>550</v>
      </c>
      <c r="E41" s="252" t="s">
        <v>468</v>
      </c>
    </row>
    <row r="42" spans="1:5" x14ac:dyDescent="0.25">
      <c r="A42" s="252" t="s">
        <v>27</v>
      </c>
      <c r="B42" s="252">
        <v>10876</v>
      </c>
      <c r="C42" s="252">
        <v>502</v>
      </c>
      <c r="D42" s="253">
        <v>486</v>
      </c>
      <c r="E42" s="252" t="s">
        <v>469</v>
      </c>
    </row>
    <row r="43" spans="1:5" x14ac:dyDescent="0.25">
      <c r="A43" s="252" t="s">
        <v>83</v>
      </c>
      <c r="B43" s="252">
        <v>3000</v>
      </c>
      <c r="C43" s="252">
        <v>119</v>
      </c>
      <c r="D43" s="253">
        <v>116</v>
      </c>
      <c r="E43" s="252" t="s">
        <v>470</v>
      </c>
    </row>
    <row r="44" spans="1:5" x14ac:dyDescent="0.25">
      <c r="A44" s="251" t="s">
        <v>85</v>
      </c>
      <c r="B44" s="252">
        <v>2049</v>
      </c>
      <c r="C44" s="252">
        <v>466</v>
      </c>
      <c r="D44" s="259"/>
      <c r="E44" s="251" t="s">
        <v>652</v>
      </c>
    </row>
    <row r="45" spans="1:5" x14ac:dyDescent="0.25">
      <c r="A45" s="252" t="s">
        <v>32</v>
      </c>
      <c r="B45" s="252">
        <v>147</v>
      </c>
      <c r="C45" s="252">
        <v>35</v>
      </c>
      <c r="D45" s="253">
        <v>38</v>
      </c>
      <c r="E45" s="252" t="s">
        <v>471</v>
      </c>
    </row>
    <row r="46" spans="1:5" x14ac:dyDescent="0.25">
      <c r="A46" s="252" t="s">
        <v>37</v>
      </c>
      <c r="B46" s="252">
        <v>1335</v>
      </c>
      <c r="C46" s="252">
        <v>30</v>
      </c>
      <c r="D46" s="253">
        <v>10</v>
      </c>
      <c r="E46" s="252" t="s">
        <v>472</v>
      </c>
    </row>
    <row r="47" spans="1:5" x14ac:dyDescent="0.25">
      <c r="A47" s="260" t="s">
        <v>23</v>
      </c>
      <c r="B47" s="261">
        <f>B5+B6+B7+B8+B9+B10+B11+B12+B21+B22+B23+B24+B25+B26+B27+B28+B29+B30+B31+B32+B33+B34+B35+B41+B42+B43+B44+B45+B46</f>
        <v>1627973</v>
      </c>
      <c r="C47" s="261">
        <f>C5+C6+C7+C8+C9+C10+C11+C12+C21+C22+C23+C24+C25+C26+C27+C28+C29+C30+C31+C32+C33+C34+C35+C41+C42+C43+C44+C45+C46</f>
        <v>97708</v>
      </c>
      <c r="D47" s="262">
        <f>SUM(D5:D46)</f>
        <v>8798</v>
      </c>
      <c r="E47" s="260" t="s">
        <v>447</v>
      </c>
    </row>
    <row r="48" spans="1:5" ht="58.5" customHeight="1" x14ac:dyDescent="0.25">
      <c r="A48" s="431" t="s">
        <v>793</v>
      </c>
      <c r="B48" s="431"/>
      <c r="C48" s="431"/>
      <c r="D48" s="431"/>
      <c r="E48" s="431"/>
    </row>
    <row r="49" spans="1:5" ht="58.5" customHeight="1" x14ac:dyDescent="0.25">
      <c r="A49" s="263"/>
      <c r="B49" s="263"/>
      <c r="C49" s="263"/>
      <c r="D49" s="263"/>
      <c r="E49" s="263"/>
    </row>
    <row r="50" spans="1:5" ht="59.25" customHeight="1" x14ac:dyDescent="0.25">
      <c r="A50" s="437"/>
      <c r="B50" s="437"/>
      <c r="C50" s="437"/>
      <c r="D50" s="437"/>
      <c r="E50" s="437"/>
    </row>
    <row r="55" spans="1:5" x14ac:dyDescent="0.25">
      <c r="B55" s="264"/>
    </row>
    <row r="58" spans="1:5" x14ac:dyDescent="0.25">
      <c r="A58" s="60"/>
      <c r="B58" s="60"/>
      <c r="C58" s="60"/>
      <c r="D58" s="60"/>
      <c r="E58" s="60"/>
    </row>
    <row r="59" spans="1:5" x14ac:dyDescent="0.25">
      <c r="A59" s="433"/>
      <c r="B59" s="433"/>
      <c r="C59" s="433"/>
      <c r="D59" s="265"/>
      <c r="E59" s="266"/>
    </row>
    <row r="61" spans="1:5" x14ac:dyDescent="0.25">
      <c r="B61" s="60"/>
    </row>
    <row r="62" spans="1:5" ht="78.75" customHeight="1" x14ac:dyDescent="0.25">
      <c r="B62" s="434"/>
      <c r="C62" s="434"/>
      <c r="D62" s="434"/>
    </row>
    <row r="69" spans="4:4" x14ac:dyDescent="0.25">
      <c r="D69" s="264"/>
    </row>
  </sheetData>
  <mergeCells count="10">
    <mergeCell ref="A59:C59"/>
    <mergeCell ref="B62:D62"/>
    <mergeCell ref="A2:E2"/>
    <mergeCell ref="A1:E1"/>
    <mergeCell ref="A48:E48"/>
    <mergeCell ref="A50:E50"/>
    <mergeCell ref="A3:A4"/>
    <mergeCell ref="B3:B4"/>
    <mergeCell ref="C3:D3"/>
    <mergeCell ref="E3:E4"/>
  </mergeCells>
  <pageMargins left="0.76" right="0.2" top="0.62" bottom="0.19"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1"/>
  <sheetViews>
    <sheetView view="pageBreakPreview" zoomScaleSheetLayoutView="100" workbookViewId="0">
      <selection activeCell="T10" sqref="T10"/>
    </sheetView>
  </sheetViews>
  <sheetFormatPr defaultRowHeight="15" x14ac:dyDescent="0.25"/>
  <cols>
    <col min="1" max="1" width="13.85546875" style="219" customWidth="1"/>
    <col min="2" max="2" width="17.85546875" style="219" customWidth="1"/>
    <col min="3" max="3" width="13.5703125" style="219" customWidth="1"/>
    <col min="4" max="4" width="10.140625" style="219" customWidth="1"/>
    <col min="5" max="5" width="12.28515625" style="219" customWidth="1"/>
    <col min="6" max="6" width="13.85546875" style="219" customWidth="1"/>
    <col min="7" max="7" width="12" style="219" customWidth="1"/>
    <col min="8" max="8" width="17" style="219" customWidth="1"/>
    <col min="9" max="16384" width="9.140625" style="219"/>
  </cols>
  <sheetData>
    <row r="1" spans="1:18" ht="19.5" customHeight="1" x14ac:dyDescent="0.25">
      <c r="A1" s="388" t="s">
        <v>653</v>
      </c>
      <c r="B1" s="388"/>
      <c r="C1" s="388"/>
      <c r="D1" s="388"/>
      <c r="E1" s="388"/>
      <c r="F1" s="388"/>
      <c r="G1" s="388"/>
      <c r="H1" s="388"/>
      <c r="I1" s="217"/>
      <c r="J1" s="218"/>
      <c r="K1" s="218"/>
      <c r="L1" s="218"/>
      <c r="M1" s="218"/>
      <c r="N1" s="218"/>
      <c r="O1" s="218"/>
      <c r="P1" s="218"/>
      <c r="Q1" s="218"/>
      <c r="R1" s="218"/>
    </row>
    <row r="2" spans="1:18" ht="24.75" customHeight="1" x14ac:dyDescent="0.25">
      <c r="A2" s="446" t="s">
        <v>425</v>
      </c>
      <c r="B2" s="446"/>
      <c r="C2" s="446"/>
      <c r="D2" s="446"/>
      <c r="E2" s="446"/>
      <c r="F2" s="446"/>
      <c r="G2" s="446"/>
      <c r="H2" s="446"/>
      <c r="I2" s="217"/>
      <c r="J2" s="218"/>
      <c r="K2" s="218"/>
      <c r="L2" s="218"/>
      <c r="M2" s="218"/>
      <c r="N2" s="218"/>
      <c r="O2" s="218"/>
      <c r="P2" s="218"/>
      <c r="Q2" s="218"/>
      <c r="R2" s="218"/>
    </row>
    <row r="3" spans="1:18" s="224" customFormat="1" ht="26.25" customHeight="1" x14ac:dyDescent="0.25">
      <c r="A3" s="220" t="s">
        <v>0</v>
      </c>
      <c r="B3" s="221" t="s">
        <v>407</v>
      </c>
      <c r="C3" s="443" t="s">
        <v>794</v>
      </c>
      <c r="D3" s="444"/>
      <c r="E3" s="444"/>
      <c r="F3" s="444"/>
      <c r="G3" s="445"/>
      <c r="H3" s="447" t="s">
        <v>408</v>
      </c>
      <c r="I3" s="222"/>
      <c r="J3" s="223"/>
      <c r="K3" s="223"/>
      <c r="L3" s="223"/>
      <c r="M3" s="223"/>
      <c r="N3" s="223"/>
      <c r="O3" s="223"/>
      <c r="P3" s="223"/>
      <c r="Q3" s="223"/>
      <c r="R3" s="223"/>
    </row>
    <row r="4" spans="1:18" s="224" customFormat="1" ht="30" x14ac:dyDescent="0.25">
      <c r="A4" s="225" t="s">
        <v>502</v>
      </c>
      <c r="B4" s="226"/>
      <c r="C4" s="227" t="s">
        <v>796</v>
      </c>
      <c r="D4" s="227" t="s">
        <v>797</v>
      </c>
      <c r="E4" s="227" t="s">
        <v>798</v>
      </c>
      <c r="F4" s="227" t="s">
        <v>799</v>
      </c>
      <c r="G4" s="227" t="s">
        <v>795</v>
      </c>
      <c r="H4" s="448"/>
      <c r="I4" s="228"/>
    </row>
    <row r="5" spans="1:18" s="224" customFormat="1" ht="26.25" customHeight="1" x14ac:dyDescent="0.25">
      <c r="A5" s="229">
        <v>1</v>
      </c>
      <c r="B5" s="230" t="s">
        <v>132</v>
      </c>
      <c r="C5" s="231">
        <v>0</v>
      </c>
      <c r="D5" s="232">
        <v>0</v>
      </c>
      <c r="E5" s="231">
        <v>0</v>
      </c>
      <c r="F5" s="231">
        <v>1</v>
      </c>
      <c r="G5" s="233">
        <v>0</v>
      </c>
      <c r="H5" s="9" t="s">
        <v>666</v>
      </c>
      <c r="I5" s="234" t="s">
        <v>531</v>
      </c>
    </row>
    <row r="6" spans="1:18" s="224" customFormat="1" ht="32.25" customHeight="1" x14ac:dyDescent="0.25">
      <c r="A6" s="229">
        <v>2</v>
      </c>
      <c r="B6" s="235" t="s">
        <v>134</v>
      </c>
      <c r="C6" s="232">
        <v>10</v>
      </c>
      <c r="D6" s="232">
        <v>16</v>
      </c>
      <c r="E6" s="232">
        <v>5</v>
      </c>
      <c r="F6" s="231">
        <v>13</v>
      </c>
      <c r="G6" s="233">
        <v>5</v>
      </c>
      <c r="H6" s="9" t="s">
        <v>667</v>
      </c>
      <c r="I6" s="234" t="s">
        <v>531</v>
      </c>
    </row>
    <row r="7" spans="1:18" s="224" customFormat="1" ht="26.25" customHeight="1" x14ac:dyDescent="0.25">
      <c r="A7" s="229">
        <v>3</v>
      </c>
      <c r="B7" s="230" t="s">
        <v>224</v>
      </c>
      <c r="C7" s="232">
        <v>39</v>
      </c>
      <c r="D7" s="232">
        <v>17</v>
      </c>
      <c r="E7" s="232">
        <v>9</v>
      </c>
      <c r="F7" s="233">
        <v>31</v>
      </c>
      <c r="G7" s="233">
        <v>6</v>
      </c>
      <c r="H7" s="9" t="s">
        <v>668</v>
      </c>
      <c r="I7" s="234" t="s">
        <v>531</v>
      </c>
    </row>
    <row r="8" spans="1:18" s="224" customFormat="1" ht="26.25" customHeight="1" x14ac:dyDescent="0.25">
      <c r="A8" s="229">
        <v>4</v>
      </c>
      <c r="B8" s="230" t="s">
        <v>225</v>
      </c>
      <c r="C8" s="232">
        <v>47</v>
      </c>
      <c r="D8" s="232">
        <v>53</v>
      </c>
      <c r="E8" s="231">
        <v>11</v>
      </c>
      <c r="F8" s="231">
        <v>21</v>
      </c>
      <c r="G8" s="233">
        <v>29</v>
      </c>
      <c r="H8" s="9" t="s">
        <v>669</v>
      </c>
      <c r="I8" s="234" t="s">
        <v>531</v>
      </c>
    </row>
    <row r="9" spans="1:18" s="224" customFormat="1" ht="26.25" customHeight="1" x14ac:dyDescent="0.25">
      <c r="A9" s="236">
        <v>5</v>
      </c>
      <c r="B9" s="230" t="s">
        <v>226</v>
      </c>
      <c r="C9" s="232">
        <v>26</v>
      </c>
      <c r="D9" s="232">
        <v>96</v>
      </c>
      <c r="E9" s="231">
        <v>10</v>
      </c>
      <c r="F9" s="231">
        <v>9</v>
      </c>
      <c r="G9" s="233">
        <v>25</v>
      </c>
      <c r="H9" s="9" t="s">
        <v>670</v>
      </c>
      <c r="I9" s="234" t="s">
        <v>531</v>
      </c>
    </row>
    <row r="10" spans="1:18" s="224" customFormat="1" ht="26.25" customHeight="1" x14ac:dyDescent="0.25">
      <c r="A10" s="94" t="s">
        <v>23</v>
      </c>
      <c r="B10" s="237"/>
      <c r="C10" s="238">
        <f>SUM(C5:C9)</f>
        <v>122</v>
      </c>
      <c r="D10" s="238">
        <f>SUM(D5:D9)</f>
        <v>182</v>
      </c>
      <c r="E10" s="238">
        <f>SUM(E5:E9)</f>
        <v>35</v>
      </c>
      <c r="F10" s="238">
        <f>SUM(F5:F9)</f>
        <v>75</v>
      </c>
      <c r="G10" s="238">
        <f>SUM(G5:G9)</f>
        <v>65</v>
      </c>
      <c r="H10" s="98" t="s">
        <v>671</v>
      </c>
      <c r="I10" s="234" t="s">
        <v>531</v>
      </c>
    </row>
    <row r="11" spans="1:18" x14ac:dyDescent="0.25">
      <c r="A11" s="47" t="s">
        <v>366</v>
      </c>
      <c r="B11" s="47"/>
      <c r="C11" s="239"/>
      <c r="D11" s="239"/>
      <c r="E11" s="239"/>
      <c r="F11" s="239"/>
      <c r="G11" s="239"/>
      <c r="I11" s="234" t="s">
        <v>531</v>
      </c>
      <c r="J11" s="224"/>
    </row>
    <row r="12" spans="1:18" x14ac:dyDescent="0.25">
      <c r="A12" s="47" t="s">
        <v>424</v>
      </c>
      <c r="B12" s="47"/>
      <c r="C12" s="240"/>
      <c r="D12" s="240"/>
      <c r="E12" s="240"/>
      <c r="F12" s="240"/>
      <c r="G12" s="240"/>
      <c r="I12" s="234" t="s">
        <v>531</v>
      </c>
      <c r="J12" s="224"/>
    </row>
    <row r="13" spans="1:18" x14ac:dyDescent="0.25">
      <c r="A13" s="47"/>
      <c r="B13" s="47"/>
      <c r="C13" s="240"/>
      <c r="D13" s="240"/>
      <c r="E13" s="240"/>
      <c r="F13" s="240"/>
      <c r="G13" s="240"/>
      <c r="I13" s="234"/>
    </row>
    <row r="14" spans="1:18" ht="9" customHeight="1" x14ac:dyDescent="0.25">
      <c r="A14" s="65"/>
      <c r="B14" s="65"/>
      <c r="C14" s="241"/>
      <c r="D14" s="241"/>
      <c r="E14" s="241"/>
      <c r="F14" s="241"/>
      <c r="G14" s="241"/>
      <c r="I14" s="234"/>
    </row>
    <row r="15" spans="1:18" ht="19.5" customHeight="1" x14ac:dyDescent="0.25">
      <c r="A15" s="436" t="s">
        <v>504</v>
      </c>
      <c r="B15" s="436"/>
      <c r="C15" s="436"/>
      <c r="D15" s="436"/>
      <c r="E15" s="436"/>
      <c r="F15" s="436"/>
      <c r="G15" s="436"/>
      <c r="H15" s="436"/>
      <c r="I15" s="234"/>
    </row>
    <row r="16" spans="1:18" s="60" customFormat="1" ht="20.25" customHeight="1" x14ac:dyDescent="0.25">
      <c r="A16" s="442" t="s">
        <v>505</v>
      </c>
      <c r="B16" s="442"/>
      <c r="C16" s="442"/>
      <c r="D16" s="442"/>
      <c r="E16" s="442"/>
      <c r="F16" s="442"/>
      <c r="G16" s="442"/>
      <c r="H16" s="442"/>
      <c r="I16" s="234"/>
    </row>
    <row r="17" spans="1:10" s="60" customFormat="1" ht="75" x14ac:dyDescent="0.25">
      <c r="A17" s="242" t="s">
        <v>68</v>
      </c>
      <c r="B17" s="52" t="s">
        <v>800</v>
      </c>
      <c r="C17" s="243" t="s">
        <v>801</v>
      </c>
      <c r="D17" s="52" t="s">
        <v>802</v>
      </c>
      <c r="E17" s="243" t="s">
        <v>803</v>
      </c>
      <c r="F17" s="52" t="s">
        <v>804</v>
      </c>
      <c r="G17" s="244" t="s">
        <v>805</v>
      </c>
      <c r="H17" s="245" t="s">
        <v>503</v>
      </c>
      <c r="I17" s="234"/>
    </row>
    <row r="18" spans="1:10" s="224" customFormat="1" ht="27" customHeight="1" x14ac:dyDescent="0.25">
      <c r="A18" s="136" t="s">
        <v>324</v>
      </c>
      <c r="B18" s="55">
        <v>213</v>
      </c>
      <c r="C18" s="55">
        <v>4</v>
      </c>
      <c r="D18" s="55">
        <v>1</v>
      </c>
      <c r="E18" s="55">
        <v>47</v>
      </c>
      <c r="F18" s="55">
        <v>87</v>
      </c>
      <c r="G18" s="55">
        <v>74</v>
      </c>
      <c r="H18" s="246" t="s">
        <v>654</v>
      </c>
      <c r="I18" s="228" t="s">
        <v>531</v>
      </c>
    </row>
    <row r="19" spans="1:10" s="224" customFormat="1" ht="27" customHeight="1" x14ac:dyDescent="0.25">
      <c r="A19" s="136" t="s">
        <v>325</v>
      </c>
      <c r="B19" s="55">
        <v>149</v>
      </c>
      <c r="C19" s="55">
        <v>2</v>
      </c>
      <c r="D19" s="55" t="s">
        <v>29</v>
      </c>
      <c r="E19" s="55">
        <v>80</v>
      </c>
      <c r="F19" s="55">
        <v>10</v>
      </c>
      <c r="G19" s="55">
        <v>57</v>
      </c>
      <c r="H19" s="246" t="s">
        <v>655</v>
      </c>
      <c r="I19" s="228" t="s">
        <v>531</v>
      </c>
    </row>
    <row r="20" spans="1:10" s="224" customFormat="1" ht="27" customHeight="1" x14ac:dyDescent="0.25">
      <c r="A20" s="136" t="s">
        <v>326</v>
      </c>
      <c r="B20" s="55">
        <v>33</v>
      </c>
      <c r="C20" s="55" t="s">
        <v>29</v>
      </c>
      <c r="D20" s="55" t="s">
        <v>29</v>
      </c>
      <c r="E20" s="55">
        <v>2</v>
      </c>
      <c r="F20" s="55">
        <v>2</v>
      </c>
      <c r="G20" s="55">
        <v>29</v>
      </c>
      <c r="H20" s="246" t="s">
        <v>656</v>
      </c>
      <c r="I20" s="228" t="s">
        <v>531</v>
      </c>
    </row>
    <row r="21" spans="1:10" s="224" customFormat="1" ht="27" customHeight="1" x14ac:dyDescent="0.25">
      <c r="A21" s="136" t="s">
        <v>327</v>
      </c>
      <c r="B21" s="55">
        <v>148</v>
      </c>
      <c r="C21" s="55">
        <v>5</v>
      </c>
      <c r="D21" s="55" t="s">
        <v>29</v>
      </c>
      <c r="E21" s="55">
        <v>68</v>
      </c>
      <c r="F21" s="55">
        <v>73</v>
      </c>
      <c r="G21" s="55">
        <v>2</v>
      </c>
      <c r="H21" s="246" t="s">
        <v>657</v>
      </c>
      <c r="I21" s="228" t="s">
        <v>531</v>
      </c>
    </row>
    <row r="22" spans="1:10" s="224" customFormat="1" ht="27" customHeight="1" x14ac:dyDescent="0.25">
      <c r="A22" s="136" t="s">
        <v>40</v>
      </c>
      <c r="B22" s="55">
        <v>75</v>
      </c>
      <c r="C22" s="55" t="s">
        <v>29</v>
      </c>
      <c r="D22" s="55" t="s">
        <v>29</v>
      </c>
      <c r="E22" s="55">
        <v>21</v>
      </c>
      <c r="F22" s="55">
        <v>42</v>
      </c>
      <c r="G22" s="55">
        <v>12</v>
      </c>
      <c r="H22" s="246" t="s">
        <v>658</v>
      </c>
      <c r="I22" s="228" t="s">
        <v>531</v>
      </c>
    </row>
    <row r="23" spans="1:10" s="224" customFormat="1" ht="27" customHeight="1" x14ac:dyDescent="0.25">
      <c r="A23" s="136" t="s">
        <v>36</v>
      </c>
      <c r="B23" s="55">
        <v>12</v>
      </c>
      <c r="C23" s="55" t="s">
        <v>29</v>
      </c>
      <c r="D23" s="55" t="s">
        <v>29</v>
      </c>
      <c r="E23" s="55" t="s">
        <v>29</v>
      </c>
      <c r="F23" s="55" t="s">
        <v>29</v>
      </c>
      <c r="G23" s="55">
        <v>12</v>
      </c>
      <c r="H23" s="246" t="s">
        <v>659</v>
      </c>
      <c r="I23" s="228" t="s">
        <v>531</v>
      </c>
    </row>
    <row r="24" spans="1:10" s="224" customFormat="1" ht="27" customHeight="1" x14ac:dyDescent="0.25">
      <c r="A24" s="136" t="s">
        <v>33</v>
      </c>
      <c r="B24" s="55">
        <v>5</v>
      </c>
      <c r="C24" s="55" t="s">
        <v>29</v>
      </c>
      <c r="D24" s="55" t="s">
        <v>29</v>
      </c>
      <c r="E24" s="55" t="s">
        <v>29</v>
      </c>
      <c r="F24" s="55">
        <v>1</v>
      </c>
      <c r="G24" s="55">
        <v>4</v>
      </c>
      <c r="H24" s="246" t="s">
        <v>660</v>
      </c>
      <c r="I24" s="228" t="s">
        <v>531</v>
      </c>
    </row>
    <row r="25" spans="1:10" s="224" customFormat="1" ht="27" customHeight="1" x14ac:dyDescent="0.25">
      <c r="A25" s="136" t="s">
        <v>328</v>
      </c>
      <c r="B25" s="55">
        <v>5</v>
      </c>
      <c r="C25" s="55" t="s">
        <v>29</v>
      </c>
      <c r="D25" s="55" t="s">
        <v>29</v>
      </c>
      <c r="E25" s="55" t="s">
        <v>29</v>
      </c>
      <c r="F25" s="55" t="s">
        <v>29</v>
      </c>
      <c r="G25" s="55">
        <v>5</v>
      </c>
      <c r="H25" s="246" t="s">
        <v>661</v>
      </c>
      <c r="I25" s="228" t="s">
        <v>531</v>
      </c>
    </row>
    <row r="26" spans="1:10" s="224" customFormat="1" ht="27" customHeight="1" x14ac:dyDescent="0.25">
      <c r="A26" s="136" t="s">
        <v>329</v>
      </c>
      <c r="B26" s="55">
        <v>4</v>
      </c>
      <c r="C26" s="55" t="s">
        <v>29</v>
      </c>
      <c r="D26" s="55" t="s">
        <v>29</v>
      </c>
      <c r="E26" s="55" t="s">
        <v>29</v>
      </c>
      <c r="F26" s="55">
        <v>1</v>
      </c>
      <c r="G26" s="55">
        <v>4</v>
      </c>
      <c r="H26" s="246" t="s">
        <v>662</v>
      </c>
      <c r="I26" s="228" t="s">
        <v>531</v>
      </c>
    </row>
    <row r="27" spans="1:10" s="224" customFormat="1" ht="27" customHeight="1" x14ac:dyDescent="0.25">
      <c r="A27" s="136" t="s">
        <v>330</v>
      </c>
      <c r="B27" s="55">
        <v>3</v>
      </c>
      <c r="C27" s="55" t="s">
        <v>29</v>
      </c>
      <c r="D27" s="55" t="s">
        <v>29</v>
      </c>
      <c r="E27" s="55" t="s">
        <v>29</v>
      </c>
      <c r="F27" s="55">
        <v>1</v>
      </c>
      <c r="G27" s="55">
        <v>3</v>
      </c>
      <c r="H27" s="246" t="s">
        <v>663</v>
      </c>
      <c r="I27" s="228" t="s">
        <v>531</v>
      </c>
    </row>
    <row r="28" spans="1:10" s="224" customFormat="1" ht="27" customHeight="1" x14ac:dyDescent="0.25">
      <c r="A28" s="136" t="s">
        <v>331</v>
      </c>
      <c r="B28" s="55">
        <v>1</v>
      </c>
      <c r="C28" s="55" t="s">
        <v>29</v>
      </c>
      <c r="D28" s="55" t="s">
        <v>29</v>
      </c>
      <c r="E28" s="55" t="s">
        <v>29</v>
      </c>
      <c r="F28" s="55" t="s">
        <v>29</v>
      </c>
      <c r="G28" s="55">
        <v>1</v>
      </c>
      <c r="H28" s="246" t="s">
        <v>664</v>
      </c>
      <c r="I28" s="228" t="s">
        <v>531</v>
      </c>
    </row>
    <row r="29" spans="1:10" s="224" customFormat="1" ht="27" customHeight="1" x14ac:dyDescent="0.25">
      <c r="A29" s="155" t="s">
        <v>332</v>
      </c>
      <c r="B29" s="149">
        <f t="shared" ref="B29:G29" si="0">SUM(B18:B28)</f>
        <v>648</v>
      </c>
      <c r="C29" s="149">
        <f t="shared" si="0"/>
        <v>11</v>
      </c>
      <c r="D29" s="149">
        <f t="shared" si="0"/>
        <v>1</v>
      </c>
      <c r="E29" s="149">
        <f t="shared" si="0"/>
        <v>218</v>
      </c>
      <c r="F29" s="149">
        <f t="shared" si="0"/>
        <v>217</v>
      </c>
      <c r="G29" s="149">
        <f t="shared" si="0"/>
        <v>203</v>
      </c>
      <c r="H29" s="247" t="s">
        <v>665</v>
      </c>
      <c r="I29" s="228" t="s">
        <v>531</v>
      </c>
    </row>
    <row r="30" spans="1:10" s="224" customFormat="1" x14ac:dyDescent="0.25">
      <c r="A30" s="49" t="s">
        <v>367</v>
      </c>
      <c r="B30" s="49"/>
      <c r="C30" s="49"/>
      <c r="D30" s="49"/>
      <c r="E30" s="49"/>
      <c r="F30" s="49"/>
      <c r="G30" s="49"/>
      <c r="H30" s="49" t="s">
        <v>555</v>
      </c>
      <c r="I30" s="228"/>
    </row>
    <row r="31" spans="1:10" x14ac:dyDescent="0.25">
      <c r="A31" s="222" t="s">
        <v>381</v>
      </c>
      <c r="B31" s="218"/>
      <c r="C31" s="218"/>
      <c r="D31" s="218"/>
      <c r="E31" s="218"/>
      <c r="F31" s="218"/>
      <c r="G31" s="218"/>
      <c r="H31" s="217" t="s">
        <v>555</v>
      </c>
      <c r="I31" s="228"/>
      <c r="J31" s="224"/>
    </row>
  </sheetData>
  <mergeCells count="6">
    <mergeCell ref="A16:H16"/>
    <mergeCell ref="C3:G3"/>
    <mergeCell ref="A1:H1"/>
    <mergeCell ref="A2:H2"/>
    <mergeCell ref="H3:H4"/>
    <mergeCell ref="A15:H15"/>
  </mergeCells>
  <pageMargins left="0.7" right="0.7" top="0.7" bottom="0.75" header="0.3" footer="0.3"/>
  <pageSetup scale="8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G91"/>
  <sheetViews>
    <sheetView tabSelected="1" view="pageBreakPreview" zoomScale="85" zoomScaleNormal="25" zoomScaleSheetLayoutView="85" workbookViewId="0">
      <selection activeCell="J66" sqref="J66"/>
    </sheetView>
  </sheetViews>
  <sheetFormatPr defaultRowHeight="12.75" x14ac:dyDescent="0.25"/>
  <cols>
    <col min="1" max="1" width="8" style="160" customWidth="1"/>
    <col min="2" max="2" width="32.140625" style="160" customWidth="1"/>
    <col min="3" max="3" width="6.140625" style="160" customWidth="1"/>
    <col min="4" max="4" width="13.5703125" style="160" customWidth="1"/>
    <col min="5" max="5" width="9.28515625" style="160" customWidth="1"/>
    <col min="6" max="6" width="20.28515625" style="160" customWidth="1"/>
    <col min="7" max="7" width="33.140625" style="160" customWidth="1"/>
    <col min="8" max="16384" width="9.140625" style="160"/>
  </cols>
  <sheetData>
    <row r="1" spans="1:7" ht="18" customHeight="1" x14ac:dyDescent="0.25">
      <c r="A1" s="388" t="s">
        <v>689</v>
      </c>
      <c r="B1" s="388"/>
      <c r="C1" s="388"/>
      <c r="D1" s="388"/>
      <c r="E1" s="388"/>
      <c r="F1" s="388"/>
      <c r="G1" s="388"/>
    </row>
    <row r="2" spans="1:7" ht="18.75" customHeight="1" x14ac:dyDescent="0.25">
      <c r="A2" s="446" t="s">
        <v>690</v>
      </c>
      <c r="B2" s="446"/>
      <c r="C2" s="446"/>
      <c r="D2" s="446"/>
      <c r="E2" s="446"/>
      <c r="F2" s="446"/>
      <c r="G2" s="446"/>
    </row>
    <row r="3" spans="1:7" ht="49.5" customHeight="1" x14ac:dyDescent="0.25">
      <c r="A3" s="449" t="s">
        <v>141</v>
      </c>
      <c r="B3" s="450"/>
      <c r="C3" s="451"/>
      <c r="D3" s="451"/>
      <c r="E3" s="451"/>
      <c r="F3" s="451"/>
      <c r="G3" s="452"/>
    </row>
    <row r="4" spans="1:7" s="121" customFormat="1" ht="15" x14ac:dyDescent="0.25">
      <c r="A4" s="161">
        <v>1</v>
      </c>
      <c r="B4" s="162" t="s">
        <v>142</v>
      </c>
      <c r="C4" s="163"/>
      <c r="D4" s="163"/>
      <c r="E4" s="164">
        <v>1</v>
      </c>
      <c r="F4" s="165" t="s">
        <v>691</v>
      </c>
      <c r="G4" s="166"/>
    </row>
    <row r="5" spans="1:7" s="121" customFormat="1" ht="15" x14ac:dyDescent="0.25">
      <c r="A5" s="167"/>
      <c r="B5" s="168" t="s">
        <v>143</v>
      </c>
      <c r="C5" s="168"/>
      <c r="D5" s="168"/>
      <c r="E5" s="169"/>
      <c r="F5" s="170" t="s">
        <v>742</v>
      </c>
      <c r="G5" s="171"/>
    </row>
    <row r="6" spans="1:7" s="121" customFormat="1" ht="15" x14ac:dyDescent="0.25">
      <c r="A6" s="167"/>
      <c r="B6" s="172" t="s">
        <v>144</v>
      </c>
      <c r="C6" s="172"/>
      <c r="D6" s="172"/>
      <c r="E6" s="169"/>
      <c r="F6" s="173" t="s">
        <v>692</v>
      </c>
      <c r="G6" s="174"/>
    </row>
    <row r="7" spans="1:7" s="121" customFormat="1" ht="13.5" customHeight="1" x14ac:dyDescent="0.25">
      <c r="A7" s="167"/>
      <c r="B7" s="175" t="s">
        <v>145</v>
      </c>
      <c r="C7" s="175"/>
      <c r="D7" s="172"/>
      <c r="E7" s="169"/>
      <c r="F7" s="459" t="s">
        <v>693</v>
      </c>
      <c r="G7" s="460"/>
    </row>
    <row r="8" spans="1:7" s="121" customFormat="1" ht="15" x14ac:dyDescent="0.25">
      <c r="A8" s="176"/>
      <c r="B8" s="177" t="s">
        <v>146</v>
      </c>
      <c r="C8" s="177"/>
      <c r="D8" s="177"/>
      <c r="E8" s="178"/>
      <c r="F8" s="179" t="s">
        <v>694</v>
      </c>
      <c r="G8" s="180"/>
    </row>
    <row r="9" spans="1:7" s="121" customFormat="1" ht="15" x14ac:dyDescent="0.25">
      <c r="A9" s="167"/>
      <c r="B9" s="172" t="s">
        <v>147</v>
      </c>
      <c r="C9" s="172"/>
      <c r="D9" s="172"/>
      <c r="E9" s="169"/>
      <c r="F9" s="173" t="s">
        <v>695</v>
      </c>
      <c r="G9" s="174"/>
    </row>
    <row r="10" spans="1:7" s="121" customFormat="1" ht="15" x14ac:dyDescent="0.25">
      <c r="A10" s="453" t="s">
        <v>148</v>
      </c>
      <c r="B10" s="454"/>
      <c r="C10" s="181"/>
      <c r="D10" s="181"/>
      <c r="E10" s="461" t="s">
        <v>696</v>
      </c>
      <c r="F10" s="462"/>
      <c r="G10" s="171"/>
    </row>
    <row r="11" spans="1:7" s="121" customFormat="1" ht="15" x14ac:dyDescent="0.25">
      <c r="A11" s="182" t="s">
        <v>149</v>
      </c>
      <c r="B11" s="183" t="s">
        <v>150</v>
      </c>
      <c r="C11" s="181"/>
      <c r="D11" s="181"/>
      <c r="E11" s="184" t="s">
        <v>149</v>
      </c>
      <c r="F11" s="185" t="s">
        <v>697</v>
      </c>
      <c r="G11" s="171"/>
    </row>
    <row r="12" spans="1:7" s="121" customFormat="1" ht="15" x14ac:dyDescent="0.25">
      <c r="A12" s="182" t="s">
        <v>151</v>
      </c>
      <c r="B12" s="183" t="s">
        <v>152</v>
      </c>
      <c r="C12" s="181"/>
      <c r="D12" s="181"/>
      <c r="E12" s="184" t="s">
        <v>151</v>
      </c>
      <c r="F12" s="185" t="s">
        <v>698</v>
      </c>
      <c r="G12" s="171"/>
    </row>
    <row r="13" spans="1:7" s="121" customFormat="1" ht="15" x14ac:dyDescent="0.25">
      <c r="A13" s="182" t="s">
        <v>153</v>
      </c>
      <c r="B13" s="183" t="s">
        <v>154</v>
      </c>
      <c r="C13" s="181"/>
      <c r="D13" s="181"/>
      <c r="E13" s="184" t="s">
        <v>153</v>
      </c>
      <c r="F13" s="185" t="s">
        <v>699</v>
      </c>
      <c r="G13" s="171"/>
    </row>
    <row r="14" spans="1:7" s="121" customFormat="1" ht="15" x14ac:dyDescent="0.25">
      <c r="A14" s="182" t="s">
        <v>155</v>
      </c>
      <c r="B14" s="183" t="s">
        <v>156</v>
      </c>
      <c r="C14" s="181"/>
      <c r="D14" s="181"/>
      <c r="E14" s="184" t="s">
        <v>155</v>
      </c>
      <c r="F14" s="185" t="s">
        <v>700</v>
      </c>
      <c r="G14" s="171"/>
    </row>
    <row r="15" spans="1:7" s="121" customFormat="1" ht="15" x14ac:dyDescent="0.25">
      <c r="A15" s="182" t="s">
        <v>157</v>
      </c>
      <c r="B15" s="183" t="s">
        <v>158</v>
      </c>
      <c r="C15" s="181"/>
      <c r="D15" s="181"/>
      <c r="E15" s="184" t="s">
        <v>157</v>
      </c>
      <c r="F15" s="185" t="s">
        <v>701</v>
      </c>
      <c r="G15" s="171"/>
    </row>
    <row r="16" spans="1:7" s="121" customFormat="1" ht="15" x14ac:dyDescent="0.25">
      <c r="A16" s="182" t="s">
        <v>159</v>
      </c>
      <c r="B16" s="183" t="s">
        <v>160</v>
      </c>
      <c r="C16" s="181"/>
      <c r="D16" s="181"/>
      <c r="E16" s="184" t="s">
        <v>159</v>
      </c>
      <c r="F16" s="185" t="s">
        <v>702</v>
      </c>
      <c r="G16" s="171"/>
    </row>
    <row r="17" spans="1:7" s="121" customFormat="1" ht="15" x14ac:dyDescent="0.25">
      <c r="A17" s="182" t="s">
        <v>161</v>
      </c>
      <c r="B17" s="183" t="s">
        <v>162</v>
      </c>
      <c r="C17" s="181"/>
      <c r="D17" s="181"/>
      <c r="E17" s="184" t="s">
        <v>161</v>
      </c>
      <c r="F17" s="185" t="s">
        <v>703</v>
      </c>
      <c r="G17" s="171"/>
    </row>
    <row r="18" spans="1:7" s="121" customFormat="1" ht="15" x14ac:dyDescent="0.25">
      <c r="A18" s="182" t="s">
        <v>163</v>
      </c>
      <c r="B18" s="183" t="s">
        <v>164</v>
      </c>
      <c r="C18" s="181"/>
      <c r="D18" s="181"/>
      <c r="E18" s="184" t="s">
        <v>163</v>
      </c>
      <c r="F18" s="185" t="s">
        <v>704</v>
      </c>
      <c r="G18" s="171"/>
    </row>
    <row r="19" spans="1:7" s="121" customFormat="1" ht="15" x14ac:dyDescent="0.25">
      <c r="A19" s="186" t="s">
        <v>165</v>
      </c>
      <c r="B19" s="187" t="s">
        <v>166</v>
      </c>
      <c r="C19" s="188"/>
      <c r="D19" s="188"/>
      <c r="E19" s="189" t="s">
        <v>165</v>
      </c>
      <c r="F19" s="190" t="s">
        <v>705</v>
      </c>
      <c r="G19" s="191"/>
    </row>
    <row r="20" spans="1:7" s="121" customFormat="1" ht="7.5" customHeight="1" x14ac:dyDescent="0.25">
      <c r="A20" s="192"/>
      <c r="B20" s="193"/>
      <c r="C20" s="194"/>
      <c r="D20" s="195"/>
      <c r="E20" s="194"/>
      <c r="F20" s="194"/>
      <c r="G20" s="195"/>
    </row>
    <row r="21" spans="1:7" s="121" customFormat="1" ht="15" x14ac:dyDescent="0.25">
      <c r="A21" s="196"/>
      <c r="B21" s="181" t="s">
        <v>167</v>
      </c>
      <c r="C21" s="181"/>
      <c r="D21" s="197"/>
      <c r="E21" s="185"/>
      <c r="F21" s="170" t="s">
        <v>743</v>
      </c>
      <c r="G21" s="197"/>
    </row>
    <row r="22" spans="1:7" s="121" customFormat="1" ht="15" x14ac:dyDescent="0.25">
      <c r="A22" s="196"/>
      <c r="B22" s="172" t="s">
        <v>168</v>
      </c>
      <c r="C22" s="172"/>
      <c r="D22" s="198"/>
      <c r="E22" s="185"/>
      <c r="F22" s="173" t="s">
        <v>561</v>
      </c>
      <c r="G22" s="197"/>
    </row>
    <row r="23" spans="1:7" s="121" customFormat="1" ht="30" customHeight="1" x14ac:dyDescent="0.25">
      <c r="A23" s="199"/>
      <c r="B23" s="467" t="s">
        <v>169</v>
      </c>
      <c r="C23" s="467"/>
      <c r="D23" s="468"/>
      <c r="E23" s="190"/>
      <c r="F23" s="465" t="s">
        <v>706</v>
      </c>
      <c r="G23" s="466"/>
    </row>
    <row r="24" spans="1:7" s="121" customFormat="1" ht="15" x14ac:dyDescent="0.25">
      <c r="A24" s="457" t="s">
        <v>170</v>
      </c>
      <c r="B24" s="458"/>
      <c r="C24" s="181"/>
      <c r="D24" s="197"/>
      <c r="E24" s="459" t="s">
        <v>744</v>
      </c>
      <c r="F24" s="459"/>
      <c r="G24" s="197"/>
    </row>
    <row r="25" spans="1:7" s="121" customFormat="1" ht="15" x14ac:dyDescent="0.25">
      <c r="A25" s="182">
        <v>1</v>
      </c>
      <c r="B25" s="183" t="s">
        <v>171</v>
      </c>
      <c r="C25" s="181"/>
      <c r="D25" s="197"/>
      <c r="E25" s="200">
        <v>1</v>
      </c>
      <c r="F25" s="185" t="s">
        <v>707</v>
      </c>
      <c r="G25" s="197"/>
    </row>
    <row r="26" spans="1:7" s="121" customFormat="1" ht="15" x14ac:dyDescent="0.25">
      <c r="A26" s="182">
        <v>2</v>
      </c>
      <c r="B26" s="183" t="s">
        <v>172</v>
      </c>
      <c r="C26" s="181"/>
      <c r="D26" s="197"/>
      <c r="E26" s="200">
        <v>2</v>
      </c>
      <c r="F26" s="185" t="s">
        <v>708</v>
      </c>
      <c r="G26" s="197"/>
    </row>
    <row r="27" spans="1:7" s="121" customFormat="1" ht="15" x14ac:dyDescent="0.25">
      <c r="A27" s="182">
        <v>3</v>
      </c>
      <c r="B27" s="183" t="s">
        <v>173</v>
      </c>
      <c r="C27" s="181"/>
      <c r="D27" s="197"/>
      <c r="E27" s="200">
        <v>3</v>
      </c>
      <c r="F27" s="185" t="s">
        <v>709</v>
      </c>
      <c r="G27" s="197"/>
    </row>
    <row r="28" spans="1:7" s="121" customFormat="1" ht="15" x14ac:dyDescent="0.25">
      <c r="A28" s="182">
        <v>4</v>
      </c>
      <c r="B28" s="183" t="s">
        <v>174</v>
      </c>
      <c r="C28" s="181"/>
      <c r="D28" s="197"/>
      <c r="E28" s="200">
        <v>4</v>
      </c>
      <c r="F28" s="185" t="s">
        <v>710</v>
      </c>
      <c r="G28" s="197"/>
    </row>
    <row r="29" spans="1:7" s="121" customFormat="1" ht="15" x14ac:dyDescent="0.25">
      <c r="A29" s="182">
        <v>5</v>
      </c>
      <c r="B29" s="183" t="s">
        <v>175</v>
      </c>
      <c r="C29" s="181"/>
      <c r="D29" s="197"/>
      <c r="E29" s="200">
        <v>5</v>
      </c>
      <c r="F29" s="185" t="s">
        <v>711</v>
      </c>
      <c r="G29" s="197"/>
    </row>
    <row r="30" spans="1:7" s="121" customFormat="1" ht="15" x14ac:dyDescent="0.25">
      <c r="A30" s="182">
        <v>6</v>
      </c>
      <c r="B30" s="183" t="s">
        <v>176</v>
      </c>
      <c r="C30" s="181"/>
      <c r="D30" s="197"/>
      <c r="E30" s="200">
        <v>6</v>
      </c>
      <c r="F30" s="185" t="s">
        <v>712</v>
      </c>
      <c r="G30" s="197"/>
    </row>
    <row r="31" spans="1:7" s="121" customFormat="1" ht="15" x14ac:dyDescent="0.25">
      <c r="A31" s="182">
        <v>7</v>
      </c>
      <c r="B31" s="183" t="s">
        <v>177</v>
      </c>
      <c r="C31" s="181"/>
      <c r="D31" s="197"/>
      <c r="E31" s="200">
        <v>7</v>
      </c>
      <c r="F31" s="185" t="s">
        <v>713</v>
      </c>
      <c r="G31" s="197"/>
    </row>
    <row r="32" spans="1:7" s="121" customFormat="1" ht="15" x14ac:dyDescent="0.25">
      <c r="A32" s="182">
        <v>8</v>
      </c>
      <c r="B32" s="183" t="s">
        <v>178</v>
      </c>
      <c r="C32" s="181"/>
      <c r="D32" s="197"/>
      <c r="E32" s="200">
        <v>8</v>
      </c>
      <c r="F32" s="185" t="s">
        <v>714</v>
      </c>
      <c r="G32" s="197"/>
    </row>
    <row r="33" spans="1:7" ht="15" x14ac:dyDescent="0.25">
      <c r="A33" s="186">
        <v>9</v>
      </c>
      <c r="B33" s="187" t="s">
        <v>179</v>
      </c>
      <c r="C33" s="187"/>
      <c r="D33" s="201"/>
      <c r="E33" s="202">
        <v>9</v>
      </c>
      <c r="F33" s="190" t="s">
        <v>715</v>
      </c>
      <c r="G33" s="201"/>
    </row>
    <row r="34" spans="1:7" ht="15" x14ac:dyDescent="0.25">
      <c r="A34" s="196"/>
      <c r="B34" s="203" t="s">
        <v>180</v>
      </c>
      <c r="C34" s="183"/>
      <c r="D34" s="204"/>
      <c r="E34" s="185"/>
      <c r="F34" s="170" t="s">
        <v>745</v>
      </c>
      <c r="G34" s="204"/>
    </row>
    <row r="35" spans="1:7" ht="15" x14ac:dyDescent="0.25">
      <c r="A35" s="196"/>
      <c r="B35" s="203" t="s">
        <v>181</v>
      </c>
      <c r="C35" s="183"/>
      <c r="D35" s="204"/>
      <c r="E35" s="185"/>
      <c r="F35" s="205" t="s">
        <v>716</v>
      </c>
      <c r="G35" s="204"/>
    </row>
    <row r="36" spans="1:7" ht="15" x14ac:dyDescent="0.25">
      <c r="A36" s="199"/>
      <c r="B36" s="187" t="s">
        <v>182</v>
      </c>
      <c r="C36" s="187"/>
      <c r="D36" s="201"/>
      <c r="E36" s="190"/>
      <c r="F36" s="190" t="s">
        <v>717</v>
      </c>
      <c r="G36" s="201"/>
    </row>
    <row r="37" spans="1:7" ht="15" x14ac:dyDescent="0.25">
      <c r="A37" s="167">
        <v>2</v>
      </c>
      <c r="B37" s="183" t="s">
        <v>718</v>
      </c>
      <c r="C37" s="183"/>
      <c r="D37" s="183"/>
      <c r="E37" s="169">
        <v>2</v>
      </c>
      <c r="F37" s="185" t="s">
        <v>746</v>
      </c>
      <c r="G37" s="204"/>
    </row>
    <row r="38" spans="1:7" ht="19.5" customHeight="1" x14ac:dyDescent="0.25">
      <c r="A38" s="206"/>
      <c r="B38" s="207" t="s">
        <v>183</v>
      </c>
      <c r="C38" s="207"/>
      <c r="D38" s="207"/>
      <c r="E38" s="208"/>
      <c r="F38" s="465" t="s">
        <v>719</v>
      </c>
      <c r="G38" s="466"/>
    </row>
    <row r="39" spans="1:7" ht="15" x14ac:dyDescent="0.25">
      <c r="A39" s="455" t="s">
        <v>747</v>
      </c>
      <c r="B39" s="456"/>
      <c r="C39" s="209"/>
      <c r="D39" s="209"/>
      <c r="E39" s="463" t="s">
        <v>748</v>
      </c>
      <c r="F39" s="464"/>
      <c r="G39" s="210"/>
    </row>
    <row r="40" spans="1:7" ht="15" x14ac:dyDescent="0.25">
      <c r="A40" s="182" t="s">
        <v>184</v>
      </c>
      <c r="B40" s="183" t="s">
        <v>185</v>
      </c>
      <c r="C40" s="183"/>
      <c r="D40" s="183"/>
      <c r="E40" s="184" t="s">
        <v>184</v>
      </c>
      <c r="F40" s="185" t="s">
        <v>720</v>
      </c>
      <c r="G40" s="204"/>
    </row>
    <row r="41" spans="1:7" ht="15" x14ac:dyDescent="0.25">
      <c r="A41" s="182" t="s">
        <v>186</v>
      </c>
      <c r="B41" s="183" t="s">
        <v>187</v>
      </c>
      <c r="C41" s="183"/>
      <c r="D41" s="183"/>
      <c r="E41" s="184" t="s">
        <v>186</v>
      </c>
      <c r="F41" s="185" t="s">
        <v>721</v>
      </c>
      <c r="G41" s="204"/>
    </row>
    <row r="42" spans="1:7" ht="15" x14ac:dyDescent="0.25">
      <c r="A42" s="182" t="s">
        <v>188</v>
      </c>
      <c r="B42" s="183" t="s">
        <v>189</v>
      </c>
      <c r="C42" s="183"/>
      <c r="D42" s="183"/>
      <c r="E42" s="184" t="s">
        <v>188</v>
      </c>
      <c r="F42" s="185" t="s">
        <v>722</v>
      </c>
      <c r="G42" s="204"/>
    </row>
    <row r="43" spans="1:7" ht="15" x14ac:dyDescent="0.25">
      <c r="A43" s="182" t="s">
        <v>190</v>
      </c>
      <c r="B43" s="183" t="s">
        <v>191</v>
      </c>
      <c r="C43" s="183"/>
      <c r="D43" s="183"/>
      <c r="E43" s="184" t="s">
        <v>190</v>
      </c>
      <c r="F43" s="185" t="s">
        <v>723</v>
      </c>
      <c r="G43" s="204"/>
    </row>
    <row r="44" spans="1:7" ht="15" x14ac:dyDescent="0.25">
      <c r="A44" s="182" t="s">
        <v>192</v>
      </c>
      <c r="B44" s="183" t="s">
        <v>193</v>
      </c>
      <c r="C44" s="183"/>
      <c r="D44" s="183"/>
      <c r="E44" s="184" t="s">
        <v>724</v>
      </c>
      <c r="F44" s="185" t="s">
        <v>725</v>
      </c>
      <c r="G44" s="204"/>
    </row>
    <row r="45" spans="1:7" ht="15" x14ac:dyDescent="0.25">
      <c r="A45" s="182" t="s">
        <v>194</v>
      </c>
      <c r="B45" s="183" t="s">
        <v>195</v>
      </c>
      <c r="C45" s="183"/>
      <c r="D45" s="183"/>
      <c r="E45" s="184" t="s">
        <v>194</v>
      </c>
      <c r="F45" s="185" t="s">
        <v>726</v>
      </c>
      <c r="G45" s="204"/>
    </row>
    <row r="46" spans="1:7" ht="15" x14ac:dyDescent="0.25">
      <c r="A46" s="182" t="s">
        <v>196</v>
      </c>
      <c r="B46" s="183" t="s">
        <v>197</v>
      </c>
      <c r="C46" s="183"/>
      <c r="D46" s="183"/>
      <c r="E46" s="184" t="s">
        <v>196</v>
      </c>
      <c r="F46" s="185" t="s">
        <v>727</v>
      </c>
      <c r="G46" s="204"/>
    </row>
    <row r="47" spans="1:7" ht="15" x14ac:dyDescent="0.25">
      <c r="A47" s="182" t="s">
        <v>198</v>
      </c>
      <c r="B47" s="183" t="s">
        <v>199</v>
      </c>
      <c r="C47" s="183"/>
      <c r="D47" s="183"/>
      <c r="E47" s="184" t="s">
        <v>198</v>
      </c>
      <c r="F47" s="185" t="s">
        <v>728</v>
      </c>
      <c r="G47" s="204"/>
    </row>
    <row r="48" spans="1:7" ht="15" x14ac:dyDescent="0.25">
      <c r="A48" s="182" t="s">
        <v>200</v>
      </c>
      <c r="B48" s="183" t="s">
        <v>201</v>
      </c>
      <c r="C48" s="183"/>
      <c r="D48" s="183"/>
      <c r="E48" s="184" t="s">
        <v>200</v>
      </c>
      <c r="F48" s="185" t="s">
        <v>729</v>
      </c>
      <c r="G48" s="204"/>
    </row>
    <row r="49" spans="1:7" ht="15" x14ac:dyDescent="0.25">
      <c r="A49" s="182" t="s">
        <v>202</v>
      </c>
      <c r="B49" s="183" t="s">
        <v>203</v>
      </c>
      <c r="C49" s="183"/>
      <c r="D49" s="183"/>
      <c r="E49" s="184" t="s">
        <v>730</v>
      </c>
      <c r="F49" s="185" t="s">
        <v>731</v>
      </c>
      <c r="G49" s="204"/>
    </row>
    <row r="50" spans="1:7" ht="15" x14ac:dyDescent="0.25">
      <c r="A50" s="211" t="s">
        <v>204</v>
      </c>
      <c r="B50" s="209" t="s">
        <v>205</v>
      </c>
      <c r="C50" s="209"/>
      <c r="D50" s="209"/>
      <c r="E50" s="212" t="s">
        <v>732</v>
      </c>
      <c r="F50" s="213" t="s">
        <v>733</v>
      </c>
      <c r="G50" s="210"/>
    </row>
    <row r="51" spans="1:7" ht="15" x14ac:dyDescent="0.25">
      <c r="A51" s="182" t="s">
        <v>206</v>
      </c>
      <c r="B51" s="183" t="s">
        <v>207</v>
      </c>
      <c r="C51" s="183"/>
      <c r="D51" s="183"/>
      <c r="E51" s="184" t="s">
        <v>734</v>
      </c>
      <c r="F51" s="185" t="s">
        <v>735</v>
      </c>
      <c r="G51" s="204"/>
    </row>
    <row r="52" spans="1:7" ht="15" x14ac:dyDescent="0.25">
      <c r="A52" s="182" t="s">
        <v>208</v>
      </c>
      <c r="B52" s="183" t="s">
        <v>209</v>
      </c>
      <c r="C52" s="183"/>
      <c r="D52" s="183"/>
      <c r="E52" s="184" t="s">
        <v>736</v>
      </c>
      <c r="F52" s="185" t="s">
        <v>737</v>
      </c>
      <c r="G52" s="204"/>
    </row>
    <row r="53" spans="1:7" ht="15" x14ac:dyDescent="0.25">
      <c r="A53" s="182" t="s">
        <v>210</v>
      </c>
      <c r="B53" s="183" t="s">
        <v>211</v>
      </c>
      <c r="C53" s="183"/>
      <c r="D53" s="183"/>
      <c r="E53" s="184" t="s">
        <v>738</v>
      </c>
      <c r="F53" s="185" t="s">
        <v>739</v>
      </c>
      <c r="G53" s="204"/>
    </row>
    <row r="54" spans="1:7" ht="15" x14ac:dyDescent="0.25">
      <c r="A54" s="186" t="s">
        <v>212</v>
      </c>
      <c r="B54" s="187" t="s">
        <v>213</v>
      </c>
      <c r="C54" s="187"/>
      <c r="D54" s="187"/>
      <c r="E54" s="189" t="s">
        <v>740</v>
      </c>
      <c r="F54" s="190" t="s">
        <v>741</v>
      </c>
      <c r="G54" s="201"/>
    </row>
    <row r="55" spans="1:7" ht="15" x14ac:dyDescent="0.25">
      <c r="A55" s="183" t="s">
        <v>815</v>
      </c>
      <c r="C55" s="183"/>
      <c r="D55" s="183"/>
      <c r="E55" s="185"/>
      <c r="F55" s="185"/>
      <c r="G55" s="204"/>
    </row>
    <row r="56" spans="1:7" ht="15" x14ac:dyDescent="0.25">
      <c r="A56" s="196"/>
      <c r="B56" s="183" t="s">
        <v>214</v>
      </c>
      <c r="C56" s="183"/>
      <c r="D56" s="183"/>
      <c r="E56" s="185"/>
      <c r="F56" s="183"/>
      <c r="G56" s="204"/>
    </row>
    <row r="57" spans="1:7" ht="12.75" customHeight="1" x14ac:dyDescent="0.25">
      <c r="A57" s="473" t="s">
        <v>215</v>
      </c>
      <c r="B57" s="474"/>
      <c r="C57" s="474"/>
      <c r="D57" s="474"/>
      <c r="E57" s="474"/>
      <c r="F57" s="474"/>
      <c r="G57" s="475"/>
    </row>
    <row r="58" spans="1:7" ht="15.75" customHeight="1" x14ac:dyDescent="0.25">
      <c r="A58" s="476" t="s">
        <v>216</v>
      </c>
      <c r="B58" s="477"/>
      <c r="C58" s="477"/>
      <c r="D58" s="477"/>
      <c r="E58" s="477"/>
      <c r="F58" s="477"/>
      <c r="G58" s="478"/>
    </row>
    <row r="59" spans="1:7" ht="47.25" customHeight="1" x14ac:dyDescent="0.25">
      <c r="A59" s="469" t="s">
        <v>217</v>
      </c>
      <c r="B59" s="470"/>
      <c r="C59" s="470"/>
      <c r="D59" s="470"/>
      <c r="E59" s="470"/>
      <c r="F59" s="470"/>
      <c r="G59" s="471"/>
    </row>
    <row r="60" spans="1:7" ht="15" x14ac:dyDescent="0.25">
      <c r="A60" s="196">
        <v>1</v>
      </c>
      <c r="B60" s="183" t="s">
        <v>218</v>
      </c>
      <c r="C60" s="183"/>
      <c r="D60" s="183"/>
      <c r="E60" s="183"/>
      <c r="F60" s="183"/>
      <c r="G60" s="204"/>
    </row>
    <row r="61" spans="1:7" ht="12.75" customHeight="1" x14ac:dyDescent="0.25">
      <c r="A61" s="196"/>
      <c r="B61" s="458" t="s">
        <v>749</v>
      </c>
      <c r="C61" s="458"/>
      <c r="D61" s="458"/>
      <c r="E61" s="458"/>
      <c r="F61" s="458"/>
      <c r="G61" s="472"/>
    </row>
    <row r="62" spans="1:7" ht="15" x14ac:dyDescent="0.25">
      <c r="A62" s="196"/>
      <c r="B62" s="183" t="s">
        <v>814</v>
      </c>
      <c r="C62" s="183"/>
      <c r="D62" s="183"/>
      <c r="E62" s="183"/>
      <c r="F62" s="183"/>
      <c r="G62" s="204"/>
    </row>
    <row r="63" spans="1:7" ht="15" x14ac:dyDescent="0.25">
      <c r="A63" s="196">
        <v>2</v>
      </c>
      <c r="B63" s="183" t="s">
        <v>219</v>
      </c>
      <c r="C63" s="183"/>
      <c r="D63" s="183"/>
      <c r="E63" s="183"/>
      <c r="F63" s="183"/>
      <c r="G63" s="204"/>
    </row>
    <row r="64" spans="1:7" ht="15" x14ac:dyDescent="0.25">
      <c r="A64" s="196">
        <v>3</v>
      </c>
      <c r="B64" s="183" t="s">
        <v>220</v>
      </c>
      <c r="C64" s="183"/>
      <c r="D64" s="183"/>
      <c r="E64" s="183"/>
      <c r="F64" s="183"/>
      <c r="G64" s="204"/>
    </row>
    <row r="65" spans="1:7" ht="12.75" customHeight="1" x14ac:dyDescent="0.25">
      <c r="A65" s="196">
        <v>4</v>
      </c>
      <c r="B65" s="183" t="s">
        <v>221</v>
      </c>
      <c r="C65" s="183"/>
      <c r="D65" s="183"/>
      <c r="E65" s="183"/>
      <c r="F65" s="183"/>
      <c r="G65" s="204"/>
    </row>
    <row r="66" spans="1:7" ht="17.25" customHeight="1" x14ac:dyDescent="0.25">
      <c r="A66" s="196"/>
      <c r="B66" s="458" t="s">
        <v>222</v>
      </c>
      <c r="C66" s="458"/>
      <c r="D66" s="458"/>
      <c r="E66" s="458"/>
      <c r="F66" s="458"/>
      <c r="G66" s="472"/>
    </row>
    <row r="67" spans="1:7" ht="15" x14ac:dyDescent="0.25">
      <c r="A67" s="196"/>
      <c r="B67" s="183" t="s">
        <v>750</v>
      </c>
      <c r="C67" s="183"/>
      <c r="D67" s="183"/>
      <c r="E67" s="183"/>
      <c r="F67" s="183"/>
      <c r="G67" s="204"/>
    </row>
    <row r="68" spans="1:7" ht="15" x14ac:dyDescent="0.25">
      <c r="A68" s="196"/>
      <c r="B68" s="183" t="s">
        <v>223</v>
      </c>
      <c r="C68" s="183"/>
      <c r="D68" s="183"/>
      <c r="E68" s="183"/>
      <c r="F68" s="183"/>
      <c r="G68" s="204"/>
    </row>
    <row r="69" spans="1:7" ht="15" x14ac:dyDescent="0.25">
      <c r="A69" s="199"/>
      <c r="B69" s="187" t="s">
        <v>751</v>
      </c>
      <c r="C69" s="187"/>
      <c r="D69" s="187"/>
      <c r="E69" s="187"/>
      <c r="F69" s="187"/>
      <c r="G69" s="201"/>
    </row>
    <row r="70" spans="1:7" ht="12.75" customHeight="1" x14ac:dyDescent="0.25">
      <c r="A70" s="214" t="s">
        <v>427</v>
      </c>
      <c r="B70" s="215"/>
      <c r="C70" s="215"/>
      <c r="D70" s="215"/>
      <c r="E70" s="215"/>
      <c r="F70" s="215"/>
      <c r="G70" s="215"/>
    </row>
    <row r="71" spans="1:7" ht="15" x14ac:dyDescent="0.25">
      <c r="A71" s="183" t="s">
        <v>428</v>
      </c>
      <c r="B71" s="183"/>
      <c r="C71" s="183"/>
      <c r="D71" s="183"/>
      <c r="E71" s="183"/>
      <c r="F71" s="183"/>
      <c r="G71" s="183"/>
    </row>
    <row r="72" spans="1:7" s="63" customFormat="1" x14ac:dyDescent="0.2"/>
    <row r="73" spans="1:7" s="63" customFormat="1" x14ac:dyDescent="0.2"/>
    <row r="74" spans="1:7" s="63" customFormat="1" x14ac:dyDescent="0.2"/>
    <row r="75" spans="1:7" s="63" customFormat="1" x14ac:dyDescent="0.2"/>
    <row r="76" spans="1:7" s="63" customFormat="1" x14ac:dyDescent="0.2"/>
    <row r="77" spans="1:7" s="63" customFormat="1" x14ac:dyDescent="0.2"/>
    <row r="78" spans="1:7" s="63" customFormat="1" x14ac:dyDescent="0.2"/>
    <row r="79" spans="1:7" s="63" customFormat="1" x14ac:dyDescent="0.2"/>
    <row r="80" spans="1:7" s="63" customFormat="1" x14ac:dyDescent="0.2"/>
    <row r="81" spans="4:4" s="63" customFormat="1" x14ac:dyDescent="0.2"/>
    <row r="82" spans="4:4" s="63" customFormat="1" x14ac:dyDescent="0.2"/>
    <row r="83" spans="4:4" s="63" customFormat="1" x14ac:dyDescent="0.2"/>
    <row r="84" spans="4:4" s="63" customFormat="1" x14ac:dyDescent="0.2"/>
    <row r="85" spans="4:4" s="63" customFormat="1" x14ac:dyDescent="0.2"/>
    <row r="86" spans="4:4" s="63" customFormat="1" x14ac:dyDescent="0.2"/>
    <row r="87" spans="4:4" s="63" customFormat="1" x14ac:dyDescent="0.2"/>
    <row r="88" spans="4:4" s="63" customFormat="1" x14ac:dyDescent="0.2"/>
    <row r="89" spans="4:4" s="63" customFormat="1" x14ac:dyDescent="0.2"/>
    <row r="90" spans="4:4" x14ac:dyDescent="0.25">
      <c r="D90" s="216"/>
    </row>
    <row r="91" spans="4:4" x14ac:dyDescent="0.25">
      <c r="D91" s="216"/>
    </row>
  </sheetData>
  <mergeCells count="18">
    <mergeCell ref="A59:G59"/>
    <mergeCell ref="B61:G61"/>
    <mergeCell ref="B66:G66"/>
    <mergeCell ref="A57:G57"/>
    <mergeCell ref="A58:G58"/>
    <mergeCell ref="A1:G1"/>
    <mergeCell ref="A3:G3"/>
    <mergeCell ref="A10:B10"/>
    <mergeCell ref="A39:B39"/>
    <mergeCell ref="A24:B24"/>
    <mergeCell ref="F7:G7"/>
    <mergeCell ref="E10:F10"/>
    <mergeCell ref="E39:F39"/>
    <mergeCell ref="E24:F24"/>
    <mergeCell ref="A2:G2"/>
    <mergeCell ref="F38:G38"/>
    <mergeCell ref="F23:G23"/>
    <mergeCell ref="B23:D23"/>
  </mergeCells>
  <pageMargins left="0.91" right="0.31496062992126" top="0.43" bottom="0.23622047244094499" header="0.31496062992126" footer="0.23622047244094499"/>
  <pageSetup scale="66" firstPageNumber="26" orientation="portrait" useFirstPageNumber="1" r:id="rId1"/>
  <rowBreaks count="1" manualBreakCount="1">
    <brk id="89" max="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view="pageBreakPreview" zoomScale="85" zoomScaleSheetLayoutView="85" workbookViewId="0">
      <selection activeCell="T10" sqref="T10"/>
    </sheetView>
  </sheetViews>
  <sheetFormatPr defaultRowHeight="15" x14ac:dyDescent="0.25"/>
  <cols>
    <col min="1" max="1" width="25" style="60" customWidth="1"/>
    <col min="2" max="2" width="12.140625" style="60" customWidth="1"/>
    <col min="3" max="3" width="12.28515625" style="60" customWidth="1"/>
    <col min="4" max="4" width="12.140625" style="60" customWidth="1"/>
    <col min="5" max="5" width="12.85546875" style="60" customWidth="1"/>
    <col min="6" max="7" width="12.85546875" style="158" customWidth="1"/>
    <col min="8" max="8" width="21.28515625" style="158" customWidth="1"/>
    <col min="9" max="16384" width="9.140625" style="60"/>
  </cols>
  <sheetData>
    <row r="1" spans="1:8" s="125" customFormat="1" ht="17.25" customHeight="1" x14ac:dyDescent="0.25">
      <c r="A1" s="428" t="s">
        <v>752</v>
      </c>
      <c r="B1" s="428"/>
      <c r="C1" s="428"/>
      <c r="D1" s="428"/>
      <c r="E1" s="428"/>
      <c r="F1" s="428"/>
      <c r="G1" s="428"/>
      <c r="H1" s="428"/>
    </row>
    <row r="2" spans="1:8" s="125" customFormat="1" ht="27" customHeight="1" x14ac:dyDescent="0.25">
      <c r="A2" s="479" t="s">
        <v>753</v>
      </c>
      <c r="B2" s="479"/>
      <c r="C2" s="479"/>
      <c r="D2" s="479"/>
      <c r="E2" s="479"/>
      <c r="F2" s="479"/>
      <c r="G2" s="479"/>
      <c r="H2" s="479"/>
    </row>
    <row r="3" spans="1:8" s="151" customFormat="1" ht="32.25" customHeight="1" x14ac:dyDescent="0.25">
      <c r="A3" s="438" t="s">
        <v>232</v>
      </c>
      <c r="B3" s="482" t="s">
        <v>763</v>
      </c>
      <c r="C3" s="438"/>
      <c r="D3" s="438"/>
      <c r="E3" s="438"/>
      <c r="F3" s="438"/>
      <c r="G3" s="438"/>
      <c r="H3" s="441" t="s">
        <v>426</v>
      </c>
    </row>
    <row r="4" spans="1:8" s="151" customFormat="1" ht="21.75" customHeight="1" x14ac:dyDescent="0.25">
      <c r="A4" s="438"/>
      <c r="B4" s="152">
        <v>1993</v>
      </c>
      <c r="C4" s="152">
        <v>1997</v>
      </c>
      <c r="D4" s="152">
        <v>2002</v>
      </c>
      <c r="E4" s="152">
        <v>2007</v>
      </c>
      <c r="F4" s="152">
        <v>2012</v>
      </c>
      <c r="G4" s="152">
        <v>2017</v>
      </c>
      <c r="H4" s="441"/>
    </row>
    <row r="5" spans="1:8" s="50" customFormat="1" ht="26.25" customHeight="1" x14ac:dyDescent="0.25">
      <c r="A5" s="136" t="s">
        <v>1</v>
      </c>
      <c r="B5" s="55">
        <v>46</v>
      </c>
      <c r="C5" s="55">
        <v>57</v>
      </c>
      <c r="D5" s="55">
        <v>74</v>
      </c>
      <c r="E5" s="55">
        <v>28</v>
      </c>
      <c r="F5" s="55">
        <v>41</v>
      </c>
      <c r="G5" s="55">
        <v>65</v>
      </c>
      <c r="H5" s="136" t="s">
        <v>508</v>
      </c>
    </row>
    <row r="6" spans="1:8" s="50" customFormat="1" ht="26.25" customHeight="1" x14ac:dyDescent="0.25">
      <c r="A6" s="136" t="s">
        <v>2</v>
      </c>
      <c r="B6" s="55">
        <v>2102</v>
      </c>
      <c r="C6" s="55">
        <v>1800</v>
      </c>
      <c r="D6" s="55">
        <v>1607</v>
      </c>
      <c r="E6" s="55">
        <v>1690</v>
      </c>
      <c r="F6" s="55">
        <v>890</v>
      </c>
      <c r="G6" s="55">
        <v>1614</v>
      </c>
      <c r="H6" s="136" t="s">
        <v>509</v>
      </c>
    </row>
    <row r="7" spans="1:8" s="50" customFormat="1" ht="26.25" customHeight="1" x14ac:dyDescent="0.25">
      <c r="A7" s="136" t="s">
        <v>3</v>
      </c>
      <c r="B7" s="55">
        <v>5524</v>
      </c>
      <c r="C7" s="55">
        <v>5312</v>
      </c>
      <c r="D7" s="55">
        <v>5246</v>
      </c>
      <c r="E7" s="55">
        <v>5281</v>
      </c>
      <c r="F7" s="55">
        <v>5620</v>
      </c>
      <c r="G7" s="55">
        <v>5719</v>
      </c>
      <c r="H7" s="136" t="s">
        <v>510</v>
      </c>
    </row>
    <row r="8" spans="1:8" s="50" customFormat="1" ht="26.25" customHeight="1" x14ac:dyDescent="0.25">
      <c r="A8" s="136" t="s">
        <v>4</v>
      </c>
      <c r="B8" s="55"/>
      <c r="C8" s="55"/>
      <c r="D8" s="55"/>
      <c r="E8" s="55"/>
      <c r="F8" s="55"/>
      <c r="G8" s="55">
        <v>25</v>
      </c>
      <c r="H8" s="136" t="s">
        <v>511</v>
      </c>
    </row>
    <row r="9" spans="1:8" s="50" customFormat="1" ht="26.25" customHeight="1" x14ac:dyDescent="0.25">
      <c r="A9" s="136" t="s">
        <v>5</v>
      </c>
      <c r="B9" s="55" t="s">
        <v>29</v>
      </c>
      <c r="C9" s="55" t="s">
        <v>29</v>
      </c>
      <c r="D9" s="55" t="s">
        <v>29</v>
      </c>
      <c r="E9" s="55">
        <v>122</v>
      </c>
      <c r="F9" s="55">
        <v>247</v>
      </c>
      <c r="G9" s="55">
        <v>247</v>
      </c>
      <c r="H9" s="136" t="s">
        <v>512</v>
      </c>
    </row>
    <row r="10" spans="1:8" s="50" customFormat="1" ht="26.25" customHeight="1" x14ac:dyDescent="0.25">
      <c r="A10" s="136" t="s">
        <v>434</v>
      </c>
      <c r="B10" s="55"/>
      <c r="C10" s="55"/>
      <c r="D10" s="55"/>
      <c r="E10" s="55"/>
      <c r="F10" s="55"/>
      <c r="G10" s="55">
        <v>7</v>
      </c>
      <c r="H10" s="136" t="s">
        <v>513</v>
      </c>
    </row>
    <row r="11" spans="1:8" s="50" customFormat="1" ht="26.25" customHeight="1" x14ac:dyDescent="0.25">
      <c r="A11" s="136" t="s">
        <v>435</v>
      </c>
      <c r="B11" s="55"/>
      <c r="C11" s="55"/>
      <c r="D11" s="55"/>
      <c r="E11" s="55"/>
      <c r="F11" s="55"/>
      <c r="G11" s="55">
        <v>7</v>
      </c>
      <c r="H11" s="136" t="s">
        <v>514</v>
      </c>
    </row>
    <row r="12" spans="1:8" s="50" customFormat="1" ht="26.25" customHeight="1" x14ac:dyDescent="0.25">
      <c r="A12" s="136" t="s">
        <v>7</v>
      </c>
      <c r="B12" s="55" t="s">
        <v>235</v>
      </c>
      <c r="C12" s="55" t="s">
        <v>236</v>
      </c>
      <c r="D12" s="55">
        <v>772</v>
      </c>
      <c r="E12" s="55">
        <v>624</v>
      </c>
      <c r="F12" s="55">
        <v>688</v>
      </c>
      <c r="G12" s="55">
        <v>679</v>
      </c>
      <c r="H12" s="136" t="s">
        <v>515</v>
      </c>
    </row>
    <row r="13" spans="1:8" s="50" customFormat="1" ht="26.25" customHeight="1" x14ac:dyDescent="0.25">
      <c r="A13" s="136" t="s">
        <v>8</v>
      </c>
      <c r="B13" s="55">
        <v>5500</v>
      </c>
      <c r="C13" s="55">
        <v>6088</v>
      </c>
      <c r="D13" s="55">
        <v>5838</v>
      </c>
      <c r="E13" s="55">
        <v>4035</v>
      </c>
      <c r="F13" s="55" t="s">
        <v>240</v>
      </c>
      <c r="G13" s="55">
        <v>6049</v>
      </c>
      <c r="H13" s="136" t="s">
        <v>516</v>
      </c>
    </row>
    <row r="14" spans="1:8" s="50" customFormat="1" ht="26.25" customHeight="1" x14ac:dyDescent="0.25">
      <c r="A14" s="136" t="s">
        <v>51</v>
      </c>
      <c r="B14" s="55">
        <v>3500</v>
      </c>
      <c r="C14" s="55">
        <v>3600</v>
      </c>
      <c r="D14" s="55">
        <v>3850</v>
      </c>
      <c r="E14" s="55">
        <v>6068</v>
      </c>
      <c r="F14" s="55" t="s">
        <v>241</v>
      </c>
      <c r="G14" s="55">
        <v>5706</v>
      </c>
      <c r="H14" s="136" t="s">
        <v>517</v>
      </c>
    </row>
    <row r="15" spans="1:8" s="50" customFormat="1" ht="26.25" customHeight="1" x14ac:dyDescent="0.25">
      <c r="A15" s="136" t="s">
        <v>9</v>
      </c>
      <c r="B15" s="55"/>
      <c r="C15" s="55"/>
      <c r="D15" s="55"/>
      <c r="E15" s="55"/>
      <c r="F15" s="55"/>
      <c r="G15" s="55">
        <v>7</v>
      </c>
      <c r="H15" s="136" t="s">
        <v>518</v>
      </c>
    </row>
    <row r="16" spans="1:8" s="50" customFormat="1" ht="26.25" customHeight="1" x14ac:dyDescent="0.25">
      <c r="A16" s="136" t="s">
        <v>10</v>
      </c>
      <c r="B16" s="55" t="s">
        <v>29</v>
      </c>
      <c r="C16" s="55" t="s">
        <v>29</v>
      </c>
      <c r="D16" s="55" t="s">
        <v>29</v>
      </c>
      <c r="E16" s="55">
        <v>7</v>
      </c>
      <c r="F16" s="55">
        <v>4</v>
      </c>
      <c r="G16" s="153">
        <v>6</v>
      </c>
      <c r="H16" s="136" t="s">
        <v>519</v>
      </c>
    </row>
    <row r="17" spans="1:8" s="50" customFormat="1" ht="26.25" customHeight="1" x14ac:dyDescent="0.25">
      <c r="A17" s="136" t="s">
        <v>11</v>
      </c>
      <c r="B17" s="55">
        <v>50</v>
      </c>
      <c r="C17" s="55">
        <v>30</v>
      </c>
      <c r="D17" s="55">
        <v>12</v>
      </c>
      <c r="E17" s="55" t="s">
        <v>29</v>
      </c>
      <c r="F17" s="55" t="s">
        <v>29</v>
      </c>
      <c r="G17" s="55">
        <v>9</v>
      </c>
      <c r="H17" s="136" t="s">
        <v>520</v>
      </c>
    </row>
    <row r="18" spans="1:8" s="50" customFormat="1" ht="26.25" customHeight="1" x14ac:dyDescent="0.25">
      <c r="A18" s="136" t="s">
        <v>12</v>
      </c>
      <c r="B18" s="55">
        <v>2872</v>
      </c>
      <c r="C18" s="55">
        <v>1840</v>
      </c>
      <c r="D18" s="55">
        <v>1868</v>
      </c>
      <c r="E18" s="55">
        <v>1811</v>
      </c>
      <c r="F18" s="55" t="s">
        <v>233</v>
      </c>
      <c r="G18" s="55">
        <v>1754</v>
      </c>
      <c r="H18" s="136" t="s">
        <v>521</v>
      </c>
    </row>
    <row r="19" spans="1:8" s="50" customFormat="1" ht="26.25" customHeight="1" x14ac:dyDescent="0.25">
      <c r="A19" s="136" t="s">
        <v>13</v>
      </c>
      <c r="B19" s="55">
        <v>15</v>
      </c>
      <c r="C19" s="55">
        <v>22</v>
      </c>
      <c r="D19" s="55">
        <v>33</v>
      </c>
      <c r="E19" s="55" t="s">
        <v>29</v>
      </c>
      <c r="F19" s="55" t="s">
        <v>29</v>
      </c>
      <c r="G19" s="55">
        <v>7</v>
      </c>
      <c r="H19" s="136" t="s">
        <v>522</v>
      </c>
    </row>
    <row r="20" spans="1:8" s="50" customFormat="1" ht="26.25" customHeight="1" x14ac:dyDescent="0.25">
      <c r="A20" s="136" t="s">
        <v>14</v>
      </c>
      <c r="B20" s="55">
        <v>178</v>
      </c>
      <c r="C20" s="55">
        <v>158</v>
      </c>
      <c r="D20" s="55">
        <v>145</v>
      </c>
      <c r="E20" s="55">
        <v>152</v>
      </c>
      <c r="F20" s="55">
        <v>212</v>
      </c>
      <c r="G20" s="55">
        <v>446</v>
      </c>
      <c r="H20" s="136" t="s">
        <v>523</v>
      </c>
    </row>
    <row r="21" spans="1:8" s="50" customFormat="1" ht="26.25" customHeight="1" x14ac:dyDescent="0.25">
      <c r="A21" s="136" t="s">
        <v>15</v>
      </c>
      <c r="B21" s="55">
        <v>1750</v>
      </c>
      <c r="C21" s="55">
        <v>1800</v>
      </c>
      <c r="D21" s="55">
        <v>1841</v>
      </c>
      <c r="E21" s="55">
        <v>1862</v>
      </c>
      <c r="F21" s="55">
        <v>1930</v>
      </c>
      <c r="G21" s="55">
        <v>1976</v>
      </c>
      <c r="H21" s="136" t="s">
        <v>524</v>
      </c>
    </row>
    <row r="22" spans="1:8" s="50" customFormat="1" ht="26.25" customHeight="1" x14ac:dyDescent="0.25">
      <c r="A22" s="136" t="s">
        <v>17</v>
      </c>
      <c r="B22" s="55">
        <v>2307</v>
      </c>
      <c r="C22" s="55">
        <v>2971</v>
      </c>
      <c r="D22" s="55">
        <v>3052</v>
      </c>
      <c r="E22" s="55">
        <v>3867</v>
      </c>
      <c r="F22" s="55">
        <v>4015</v>
      </c>
      <c r="G22" s="55">
        <v>2761</v>
      </c>
      <c r="H22" s="136" t="s">
        <v>525</v>
      </c>
    </row>
    <row r="23" spans="1:8" s="50" customFormat="1" ht="26.25" customHeight="1" x14ac:dyDescent="0.25">
      <c r="A23" s="136" t="s">
        <v>19</v>
      </c>
      <c r="B23" s="55">
        <v>100</v>
      </c>
      <c r="C23" s="55">
        <v>70</v>
      </c>
      <c r="D23" s="55">
        <v>40</v>
      </c>
      <c r="E23" s="55">
        <v>59</v>
      </c>
      <c r="F23" s="55">
        <v>59</v>
      </c>
      <c r="G23" s="55">
        <v>102</v>
      </c>
      <c r="H23" s="136" t="s">
        <v>526</v>
      </c>
    </row>
    <row r="24" spans="1:8" s="50" customFormat="1" ht="26.25" customHeight="1" x14ac:dyDescent="0.25">
      <c r="A24" s="136" t="s">
        <v>20</v>
      </c>
      <c r="B24" s="55">
        <v>47</v>
      </c>
      <c r="C24" s="55">
        <v>70</v>
      </c>
      <c r="D24" s="55">
        <v>85</v>
      </c>
      <c r="E24" s="55">
        <v>380</v>
      </c>
      <c r="F24" s="55">
        <v>291</v>
      </c>
      <c r="G24" s="55">
        <v>232</v>
      </c>
      <c r="H24" s="136" t="s">
        <v>527</v>
      </c>
    </row>
    <row r="25" spans="1:8" s="50" customFormat="1" ht="26.25" customHeight="1" x14ac:dyDescent="0.25">
      <c r="A25" s="136" t="s">
        <v>21</v>
      </c>
      <c r="B25" s="55" t="s">
        <v>237</v>
      </c>
      <c r="C25" s="55" t="s">
        <v>238</v>
      </c>
      <c r="D25" s="55">
        <v>1582</v>
      </c>
      <c r="E25" s="55">
        <v>1346</v>
      </c>
      <c r="F25" s="55" t="s">
        <v>239</v>
      </c>
      <c r="G25" s="55">
        <v>1839</v>
      </c>
      <c r="H25" s="136" t="s">
        <v>528</v>
      </c>
    </row>
    <row r="26" spans="1:8" s="50" customFormat="1" ht="26.25" customHeight="1" x14ac:dyDescent="0.25">
      <c r="A26" s="136" t="s">
        <v>22</v>
      </c>
      <c r="B26" s="55">
        <v>200</v>
      </c>
      <c r="C26" s="55">
        <v>276</v>
      </c>
      <c r="D26" s="55">
        <v>328</v>
      </c>
      <c r="E26" s="55" t="s">
        <v>234</v>
      </c>
      <c r="F26" s="55">
        <v>647</v>
      </c>
      <c r="G26" s="55">
        <v>682</v>
      </c>
      <c r="H26" s="136" t="s">
        <v>529</v>
      </c>
    </row>
    <row r="27" spans="1:8" s="50" customFormat="1" ht="33" customHeight="1" x14ac:dyDescent="0.25">
      <c r="A27" s="154" t="s">
        <v>760</v>
      </c>
      <c r="B27" s="55">
        <v>35</v>
      </c>
      <c r="C27" s="55">
        <v>35</v>
      </c>
      <c r="D27" s="55">
        <v>40</v>
      </c>
      <c r="E27" s="55" t="s">
        <v>29</v>
      </c>
      <c r="F27" s="55" t="s">
        <v>29</v>
      </c>
      <c r="G27" s="55">
        <v>25</v>
      </c>
      <c r="H27" s="154" t="s">
        <v>761</v>
      </c>
    </row>
    <row r="28" spans="1:8" s="50" customFormat="1" ht="26.25" customHeight="1" x14ac:dyDescent="0.25">
      <c r="A28" s="155" t="s">
        <v>25</v>
      </c>
      <c r="B28" s="149">
        <f>SUM(B5:B27)</f>
        <v>24226</v>
      </c>
      <c r="C28" s="149">
        <v>25604</v>
      </c>
      <c r="D28" s="149">
        <v>25877</v>
      </c>
      <c r="E28" s="153" t="s">
        <v>242</v>
      </c>
      <c r="F28" s="153" t="s">
        <v>243</v>
      </c>
      <c r="G28" s="149">
        <f>SUM(G5:G27)</f>
        <v>29964</v>
      </c>
      <c r="H28" s="155" t="s">
        <v>530</v>
      </c>
    </row>
    <row r="29" spans="1:8" x14ac:dyDescent="0.25">
      <c r="A29" s="156" t="s">
        <v>432</v>
      </c>
      <c r="B29" s="157"/>
      <c r="C29" s="157"/>
      <c r="D29" s="157"/>
      <c r="E29" s="157"/>
      <c r="F29" s="157"/>
      <c r="G29" s="60"/>
    </row>
    <row r="30" spans="1:8" x14ac:dyDescent="0.25">
      <c r="A30" s="481" t="s">
        <v>433</v>
      </c>
      <c r="B30" s="480"/>
      <c r="C30" s="480"/>
      <c r="D30" s="480"/>
      <c r="E30" s="480"/>
      <c r="F30" s="480"/>
      <c r="G30" s="159"/>
    </row>
    <row r="31" spans="1:8" x14ac:dyDescent="0.25">
      <c r="A31" s="480" t="s">
        <v>754</v>
      </c>
      <c r="B31" s="480"/>
      <c r="C31" s="480"/>
      <c r="D31" s="480"/>
      <c r="E31" s="480"/>
      <c r="F31" s="480"/>
      <c r="G31" s="159"/>
    </row>
    <row r="32" spans="1:8" ht="33.75" customHeight="1" x14ac:dyDescent="0.25">
      <c r="A32" s="429" t="s">
        <v>764</v>
      </c>
      <c r="B32" s="430"/>
      <c r="C32" s="430"/>
      <c r="D32" s="430"/>
      <c r="E32" s="430"/>
      <c r="F32" s="430"/>
      <c r="G32" s="430"/>
      <c r="H32" s="430"/>
    </row>
    <row r="33" spans="1:8" ht="33" customHeight="1" x14ac:dyDescent="0.25">
      <c r="A33" s="430"/>
      <c r="B33" s="430"/>
      <c r="C33" s="430"/>
      <c r="D33" s="430"/>
      <c r="E33" s="430"/>
      <c r="F33" s="430"/>
      <c r="G33" s="430"/>
      <c r="H33" s="430"/>
    </row>
  </sheetData>
  <sortState ref="A5:I27">
    <sortCondition ref="A5:A27"/>
  </sortState>
  <mergeCells count="9">
    <mergeCell ref="A1:H1"/>
    <mergeCell ref="A2:H2"/>
    <mergeCell ref="A33:H33"/>
    <mergeCell ref="A3:A4"/>
    <mergeCell ref="A31:F31"/>
    <mergeCell ref="A32:H32"/>
    <mergeCell ref="H3:H4"/>
    <mergeCell ref="A30:F30"/>
    <mergeCell ref="B3:G3"/>
  </mergeCells>
  <printOptions horizontalCentered="1"/>
  <pageMargins left="0.70866141732283472" right="0.70866141732283472" top="0.74803149606299213" bottom="0.74803149606299213" header="0.31496062992125984" footer="0.31496062992125984"/>
  <pageSetup scale="73"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6"/>
  <sheetViews>
    <sheetView view="pageBreakPreview" zoomScale="85" zoomScaleSheetLayoutView="85" workbookViewId="0">
      <selection activeCell="T10" sqref="T10"/>
    </sheetView>
  </sheetViews>
  <sheetFormatPr defaultRowHeight="15" x14ac:dyDescent="0.25"/>
  <cols>
    <col min="1" max="1" width="32" style="60" customWidth="1"/>
    <col min="2" max="2" width="9.140625" style="60"/>
    <col min="3" max="3" width="9.5703125" style="60" customWidth="1"/>
    <col min="4" max="7" width="9.140625" style="60"/>
    <col min="8" max="8" width="34" style="60" customWidth="1"/>
    <col min="9" max="16384" width="9.140625" style="60"/>
  </cols>
  <sheetData>
    <row r="1" spans="1:18" s="125" customFormat="1" ht="18.75" customHeight="1" x14ac:dyDescent="0.25">
      <c r="A1" s="483" t="s">
        <v>429</v>
      </c>
      <c r="B1" s="483"/>
      <c r="C1" s="483"/>
      <c r="D1" s="483"/>
      <c r="E1" s="483"/>
      <c r="F1" s="483"/>
      <c r="G1" s="483"/>
      <c r="H1" s="483"/>
    </row>
    <row r="2" spans="1:18" s="125" customFormat="1" ht="23.25" customHeight="1" x14ac:dyDescent="0.25">
      <c r="A2" s="483" t="s">
        <v>430</v>
      </c>
      <c r="B2" s="483"/>
      <c r="C2" s="483"/>
      <c r="D2" s="483"/>
      <c r="E2" s="483"/>
      <c r="F2" s="483"/>
      <c r="G2" s="483"/>
      <c r="H2" s="483"/>
    </row>
    <row r="3" spans="1:18" s="127" customFormat="1" ht="34.5" customHeight="1" x14ac:dyDescent="0.25">
      <c r="A3" s="486" t="s">
        <v>49</v>
      </c>
      <c r="B3" s="488" t="s">
        <v>398</v>
      </c>
      <c r="C3" s="489"/>
      <c r="D3" s="489"/>
      <c r="E3" s="490" t="s">
        <v>755</v>
      </c>
      <c r="F3" s="491"/>
      <c r="G3" s="492"/>
      <c r="H3" s="486" t="s">
        <v>426</v>
      </c>
      <c r="I3" s="126"/>
      <c r="R3" s="128"/>
    </row>
    <row r="4" spans="1:18" s="127" customFormat="1" ht="15.75" x14ac:dyDescent="0.25">
      <c r="A4" s="487"/>
      <c r="B4" s="129">
        <v>2006</v>
      </c>
      <c r="C4" s="129">
        <v>2010</v>
      </c>
      <c r="D4" s="129">
        <v>2014</v>
      </c>
      <c r="E4" s="129">
        <v>2006</v>
      </c>
      <c r="F4" s="129">
        <v>2010</v>
      </c>
      <c r="G4" s="129">
        <v>2014</v>
      </c>
      <c r="H4" s="487"/>
      <c r="I4" s="126"/>
    </row>
    <row r="5" spans="1:18" s="50" customFormat="1" ht="27.75" customHeight="1" x14ac:dyDescent="0.25">
      <c r="A5" s="130" t="s">
        <v>400</v>
      </c>
      <c r="B5" s="131"/>
      <c r="C5" s="131"/>
      <c r="D5" s="131"/>
      <c r="E5" s="131"/>
      <c r="F5" s="131"/>
      <c r="G5" s="131"/>
      <c r="H5" s="132" t="s">
        <v>401</v>
      </c>
    </row>
    <row r="6" spans="1:18" s="50" customFormat="1" ht="21.75" customHeight="1" x14ac:dyDescent="0.25">
      <c r="A6" s="133" t="s">
        <v>21</v>
      </c>
      <c r="B6" s="134">
        <v>178</v>
      </c>
      <c r="C6" s="134">
        <v>227</v>
      </c>
      <c r="D6" s="134">
        <v>340</v>
      </c>
      <c r="E6" s="134">
        <v>1901</v>
      </c>
      <c r="F6" s="134">
        <v>3476</v>
      </c>
      <c r="G6" s="134">
        <v>6576</v>
      </c>
      <c r="H6" s="133" t="s">
        <v>532</v>
      </c>
      <c r="I6" s="135" t="s">
        <v>531</v>
      </c>
    </row>
    <row r="7" spans="1:18" s="50" customFormat="1" ht="21.75" customHeight="1" x14ac:dyDescent="0.25">
      <c r="A7" s="136" t="s">
        <v>20</v>
      </c>
      <c r="B7" s="55">
        <v>109</v>
      </c>
      <c r="C7" s="55">
        <v>118</v>
      </c>
      <c r="D7" s="55">
        <v>117</v>
      </c>
      <c r="E7" s="55">
        <v>2766</v>
      </c>
      <c r="F7" s="55">
        <v>2511</v>
      </c>
      <c r="G7" s="55">
        <v>2519</v>
      </c>
      <c r="H7" s="136" t="s">
        <v>533</v>
      </c>
      <c r="I7" s="135" t="s">
        <v>531</v>
      </c>
    </row>
    <row r="8" spans="1:18" s="50" customFormat="1" ht="21.75" customHeight="1" x14ac:dyDescent="0.25">
      <c r="A8" s="136" t="s">
        <v>4</v>
      </c>
      <c r="B8" s="55">
        <v>10</v>
      </c>
      <c r="C8" s="55">
        <v>8</v>
      </c>
      <c r="D8" s="55">
        <v>28</v>
      </c>
      <c r="E8" s="55">
        <v>510</v>
      </c>
      <c r="F8" s="55">
        <v>750</v>
      </c>
      <c r="G8" s="55">
        <v>922</v>
      </c>
      <c r="H8" s="136" t="s">
        <v>534</v>
      </c>
      <c r="I8" s="135" t="s">
        <v>531</v>
      </c>
    </row>
    <row r="9" spans="1:18" s="50" customFormat="1" ht="21.75" customHeight="1" x14ac:dyDescent="0.25">
      <c r="A9" s="137" t="s">
        <v>245</v>
      </c>
      <c r="B9" s="138">
        <f t="shared" ref="B9:G9" si="0">SUM(B6:B8)</f>
        <v>297</v>
      </c>
      <c r="C9" s="138">
        <f t="shared" si="0"/>
        <v>353</v>
      </c>
      <c r="D9" s="138">
        <f t="shared" si="0"/>
        <v>485</v>
      </c>
      <c r="E9" s="138">
        <f t="shared" si="0"/>
        <v>5177</v>
      </c>
      <c r="F9" s="138">
        <f t="shared" si="0"/>
        <v>6737</v>
      </c>
      <c r="G9" s="138">
        <f t="shared" si="0"/>
        <v>10017</v>
      </c>
      <c r="H9" s="137" t="s">
        <v>535</v>
      </c>
      <c r="I9" s="135" t="s">
        <v>531</v>
      </c>
    </row>
    <row r="10" spans="1:18" s="50" customFormat="1" ht="47.25" customHeight="1" x14ac:dyDescent="0.25">
      <c r="A10" s="139" t="s">
        <v>246</v>
      </c>
      <c r="B10" s="140"/>
      <c r="C10" s="140"/>
      <c r="D10" s="140"/>
      <c r="E10" s="140"/>
      <c r="F10" s="140"/>
      <c r="G10" s="140"/>
      <c r="H10" s="141" t="s">
        <v>402</v>
      </c>
      <c r="I10" s="135" t="s">
        <v>531</v>
      </c>
    </row>
    <row r="11" spans="1:18" s="50" customFormat="1" ht="21.75" customHeight="1" x14ac:dyDescent="0.25">
      <c r="A11" s="133" t="s">
        <v>1</v>
      </c>
      <c r="B11" s="134">
        <v>95</v>
      </c>
      <c r="C11" s="134">
        <v>72</v>
      </c>
      <c r="D11" s="134">
        <v>68</v>
      </c>
      <c r="E11" s="134">
        <v>14126</v>
      </c>
      <c r="F11" s="134">
        <v>4495</v>
      </c>
      <c r="G11" s="134">
        <v>4686</v>
      </c>
      <c r="H11" s="133" t="s">
        <v>536</v>
      </c>
      <c r="I11" s="135" t="s">
        <v>531</v>
      </c>
    </row>
    <row r="12" spans="1:18" s="50" customFormat="1" ht="21.75" customHeight="1" x14ac:dyDescent="0.25">
      <c r="A12" s="136" t="s">
        <v>5</v>
      </c>
      <c r="B12" s="55">
        <v>26</v>
      </c>
      <c r="C12" s="55">
        <v>26</v>
      </c>
      <c r="D12" s="55">
        <v>46</v>
      </c>
      <c r="E12" s="55">
        <v>3609</v>
      </c>
      <c r="F12" s="55">
        <v>3514</v>
      </c>
      <c r="G12" s="55">
        <v>4735</v>
      </c>
      <c r="H12" s="136" t="s">
        <v>537</v>
      </c>
      <c r="I12" s="135" t="s">
        <v>531</v>
      </c>
    </row>
    <row r="13" spans="1:18" s="50" customFormat="1" ht="21.75" customHeight="1" x14ac:dyDescent="0.25">
      <c r="A13" s="136" t="s">
        <v>9</v>
      </c>
      <c r="B13" s="55">
        <v>300</v>
      </c>
      <c r="C13" s="55">
        <v>257</v>
      </c>
      <c r="D13" s="55" t="s">
        <v>247</v>
      </c>
      <c r="E13" s="55">
        <v>15614</v>
      </c>
      <c r="F13" s="55">
        <v>13833</v>
      </c>
      <c r="G13" s="55">
        <v>15156</v>
      </c>
      <c r="H13" s="136" t="s">
        <v>538</v>
      </c>
      <c r="I13" s="135" t="s">
        <v>531</v>
      </c>
    </row>
    <row r="14" spans="1:18" s="50" customFormat="1" ht="21.75" customHeight="1" x14ac:dyDescent="0.25">
      <c r="A14" s="136" t="s">
        <v>10</v>
      </c>
      <c r="B14" s="55">
        <v>103</v>
      </c>
      <c r="C14" s="55">
        <v>168</v>
      </c>
      <c r="D14" s="55">
        <v>190</v>
      </c>
      <c r="E14" s="55">
        <v>4273</v>
      </c>
      <c r="F14" s="55">
        <v>11960</v>
      </c>
      <c r="G14" s="55">
        <v>11643</v>
      </c>
      <c r="H14" s="136" t="s">
        <v>539</v>
      </c>
      <c r="I14" s="135" t="s">
        <v>531</v>
      </c>
    </row>
    <row r="15" spans="1:18" s="50" customFormat="1" ht="21.75" customHeight="1" x14ac:dyDescent="0.25">
      <c r="A15" s="142" t="s">
        <v>15</v>
      </c>
      <c r="B15" s="55">
        <v>45</v>
      </c>
      <c r="C15" s="55">
        <v>32</v>
      </c>
      <c r="D15" s="55">
        <v>28</v>
      </c>
      <c r="E15" s="55">
        <v>9144</v>
      </c>
      <c r="F15" s="55">
        <v>3398</v>
      </c>
      <c r="G15" s="55">
        <v>3981</v>
      </c>
      <c r="H15" s="142" t="s">
        <v>540</v>
      </c>
      <c r="I15" s="135" t="s">
        <v>531</v>
      </c>
    </row>
    <row r="16" spans="1:18" s="50" customFormat="1" ht="21.75" customHeight="1" x14ac:dyDescent="0.25">
      <c r="A16" s="136" t="s">
        <v>16</v>
      </c>
      <c r="B16" s="55">
        <v>32</v>
      </c>
      <c r="C16" s="55">
        <v>36</v>
      </c>
      <c r="D16" s="55">
        <v>45</v>
      </c>
      <c r="E16" s="55">
        <v>356</v>
      </c>
      <c r="F16" s="55">
        <v>637</v>
      </c>
      <c r="G16" s="55">
        <v>1147</v>
      </c>
      <c r="H16" s="136" t="s">
        <v>541</v>
      </c>
      <c r="I16" s="135" t="s">
        <v>531</v>
      </c>
    </row>
    <row r="17" spans="1:9" s="50" customFormat="1" ht="21.75" customHeight="1" x14ac:dyDescent="0.25">
      <c r="A17" s="136" t="s">
        <v>7</v>
      </c>
      <c r="B17" s="55" t="s">
        <v>29</v>
      </c>
      <c r="C17" s="55">
        <v>10</v>
      </c>
      <c r="D17" s="55" t="s">
        <v>248</v>
      </c>
      <c r="E17" s="55">
        <v>1488</v>
      </c>
      <c r="F17" s="55">
        <v>1180</v>
      </c>
      <c r="G17" s="55">
        <v>626</v>
      </c>
      <c r="H17" s="136" t="s">
        <v>542</v>
      </c>
      <c r="I17" s="135" t="s">
        <v>531</v>
      </c>
    </row>
    <row r="18" spans="1:9" s="50" customFormat="1" ht="21.75" customHeight="1" x14ac:dyDescent="0.25">
      <c r="A18" s="137" t="s">
        <v>249</v>
      </c>
      <c r="B18" s="138">
        <f>SUM(B11:B17)</f>
        <v>601</v>
      </c>
      <c r="C18" s="138">
        <f>SUM(C11:C17)</f>
        <v>601</v>
      </c>
      <c r="D18" s="138">
        <f>SUM(D11:D17)+3+308</f>
        <v>688</v>
      </c>
      <c r="E18" s="138">
        <f>SUM(E11:E17)</f>
        <v>48610</v>
      </c>
      <c r="F18" s="138">
        <f>SUM(F11:F17)</f>
        <v>39017</v>
      </c>
      <c r="G18" s="138">
        <f>SUM(G11:G17)</f>
        <v>41974</v>
      </c>
      <c r="H18" s="137" t="s">
        <v>543</v>
      </c>
      <c r="I18" s="135" t="s">
        <v>531</v>
      </c>
    </row>
    <row r="19" spans="1:9" s="50" customFormat="1" ht="21.75" customHeight="1" x14ac:dyDescent="0.25">
      <c r="A19" s="130" t="s">
        <v>250</v>
      </c>
      <c r="B19" s="143"/>
      <c r="C19" s="143"/>
      <c r="D19" s="143"/>
      <c r="E19" s="143"/>
      <c r="F19" s="143"/>
      <c r="G19" s="143"/>
      <c r="H19" s="144" t="s">
        <v>403</v>
      </c>
      <c r="I19" s="135" t="s">
        <v>531</v>
      </c>
    </row>
    <row r="20" spans="1:9" s="50" customFormat="1" ht="21.75" customHeight="1" x14ac:dyDescent="0.25">
      <c r="A20" s="145" t="s">
        <v>8</v>
      </c>
      <c r="B20" s="134">
        <v>290</v>
      </c>
      <c r="C20" s="134">
        <v>300</v>
      </c>
      <c r="D20" s="134">
        <v>406</v>
      </c>
      <c r="E20" s="146">
        <v>18715</v>
      </c>
      <c r="F20" s="134">
        <v>14414</v>
      </c>
      <c r="G20" s="134">
        <v>14523</v>
      </c>
      <c r="H20" s="145" t="s">
        <v>544</v>
      </c>
      <c r="I20" s="135" t="s">
        <v>531</v>
      </c>
    </row>
    <row r="21" spans="1:9" s="50" customFormat="1" ht="21.75" customHeight="1" x14ac:dyDescent="0.25">
      <c r="A21" s="142" t="s">
        <v>51</v>
      </c>
      <c r="B21" s="55">
        <v>46</v>
      </c>
      <c r="C21" s="55">
        <v>71</v>
      </c>
      <c r="D21" s="55">
        <v>136</v>
      </c>
      <c r="E21" s="55">
        <v>6168</v>
      </c>
      <c r="F21" s="55">
        <v>6804</v>
      </c>
      <c r="G21" s="55">
        <v>7137</v>
      </c>
      <c r="H21" s="142" t="s">
        <v>545</v>
      </c>
      <c r="I21" s="135" t="s">
        <v>531</v>
      </c>
    </row>
    <row r="22" spans="1:9" s="50" customFormat="1" ht="21.75" customHeight="1" x14ac:dyDescent="0.25">
      <c r="A22" s="142" t="s">
        <v>17</v>
      </c>
      <c r="B22" s="55">
        <v>76</v>
      </c>
      <c r="C22" s="55">
        <v>163</v>
      </c>
      <c r="D22" s="55">
        <v>229</v>
      </c>
      <c r="E22" s="55">
        <v>9211</v>
      </c>
      <c r="F22" s="55">
        <v>8389</v>
      </c>
      <c r="G22" s="55">
        <v>7229</v>
      </c>
      <c r="H22" s="142" t="s">
        <v>546</v>
      </c>
      <c r="I22" s="135" t="s">
        <v>531</v>
      </c>
    </row>
    <row r="23" spans="1:9" s="50" customFormat="1" ht="21.75" customHeight="1" x14ac:dyDescent="0.25">
      <c r="A23" s="142" t="s">
        <v>6</v>
      </c>
      <c r="B23" s="55"/>
      <c r="C23" s="55"/>
      <c r="D23" s="55">
        <v>5</v>
      </c>
      <c r="E23" s="55"/>
      <c r="F23" s="55"/>
      <c r="G23" s="55">
        <v>622</v>
      </c>
      <c r="H23" s="142" t="s">
        <v>547</v>
      </c>
      <c r="I23" s="135" t="s">
        <v>531</v>
      </c>
    </row>
    <row r="24" spans="1:9" s="50" customFormat="1" ht="21.75" customHeight="1" x14ac:dyDescent="0.25">
      <c r="A24" s="137" t="s">
        <v>24</v>
      </c>
      <c r="B24" s="138">
        <f>290+46+76</f>
        <v>412</v>
      </c>
      <c r="C24" s="138">
        <f>SUM(C20:C22)</f>
        <v>534</v>
      </c>
      <c r="D24" s="138">
        <f>SUM(D20:D23)</f>
        <v>776</v>
      </c>
      <c r="E24" s="138">
        <f>SUM(E20:E22)</f>
        <v>34094</v>
      </c>
      <c r="F24" s="138">
        <f>SUM(F20:F22)</f>
        <v>29607</v>
      </c>
      <c r="G24" s="138">
        <f>SUM(G20:G23)</f>
        <v>29511</v>
      </c>
      <c r="H24" s="137" t="s">
        <v>548</v>
      </c>
      <c r="I24" s="135" t="s">
        <v>531</v>
      </c>
    </row>
    <row r="25" spans="1:9" s="50" customFormat="1" ht="30" customHeight="1" x14ac:dyDescent="0.25">
      <c r="A25" s="139" t="s">
        <v>404</v>
      </c>
      <c r="B25" s="143"/>
      <c r="C25" s="143"/>
      <c r="D25" s="143"/>
      <c r="E25" s="143"/>
      <c r="F25" s="143"/>
      <c r="G25" s="143"/>
      <c r="H25" s="141" t="s">
        <v>405</v>
      </c>
      <c r="I25" s="135" t="s">
        <v>531</v>
      </c>
    </row>
    <row r="26" spans="1:9" s="50" customFormat="1" ht="21.75" customHeight="1" x14ac:dyDescent="0.25">
      <c r="A26" s="133" t="s">
        <v>3</v>
      </c>
      <c r="B26" s="134">
        <v>70</v>
      </c>
      <c r="C26" s="134">
        <v>143</v>
      </c>
      <c r="D26" s="134">
        <v>167</v>
      </c>
      <c r="E26" s="134">
        <v>1164</v>
      </c>
      <c r="F26" s="134">
        <v>2381</v>
      </c>
      <c r="G26" s="134">
        <v>3848</v>
      </c>
      <c r="H26" s="133" t="s">
        <v>549</v>
      </c>
      <c r="I26" s="135"/>
    </row>
    <row r="27" spans="1:9" s="50" customFormat="1" ht="21.75" customHeight="1" x14ac:dyDescent="0.25">
      <c r="A27" s="142" t="s">
        <v>2</v>
      </c>
      <c r="B27" s="55">
        <v>14</v>
      </c>
      <c r="C27" s="55" t="s">
        <v>29</v>
      </c>
      <c r="D27" s="55" t="s">
        <v>251</v>
      </c>
      <c r="E27" s="147">
        <v>1685</v>
      </c>
      <c r="F27" s="55">
        <v>1304</v>
      </c>
      <c r="G27" s="55">
        <v>1169</v>
      </c>
      <c r="H27" s="142" t="s">
        <v>550</v>
      </c>
      <c r="I27" s="135"/>
    </row>
    <row r="28" spans="1:9" s="50" customFormat="1" ht="21.75" customHeight="1" x14ac:dyDescent="0.25">
      <c r="A28" s="142" t="s">
        <v>13</v>
      </c>
      <c r="B28" s="55">
        <v>6</v>
      </c>
      <c r="C28" s="55">
        <v>5</v>
      </c>
      <c r="D28" s="55" t="s">
        <v>248</v>
      </c>
      <c r="E28" s="55">
        <v>785</v>
      </c>
      <c r="F28" s="55">
        <v>416</v>
      </c>
      <c r="G28" s="55">
        <v>100</v>
      </c>
      <c r="H28" s="142" t="s">
        <v>551</v>
      </c>
      <c r="I28" s="135"/>
    </row>
    <row r="29" spans="1:9" s="50" customFormat="1" ht="21.75" customHeight="1" x14ac:dyDescent="0.25">
      <c r="A29" s="142" t="s">
        <v>252</v>
      </c>
      <c r="B29" s="55">
        <v>10</v>
      </c>
      <c r="C29" s="55" t="s">
        <v>29</v>
      </c>
      <c r="D29" s="55">
        <v>3</v>
      </c>
      <c r="E29" s="55">
        <v>596</v>
      </c>
      <c r="F29" s="55">
        <v>799</v>
      </c>
      <c r="G29" s="55">
        <v>704</v>
      </c>
      <c r="H29" s="142" t="s">
        <v>552</v>
      </c>
      <c r="I29" s="135"/>
    </row>
    <row r="30" spans="1:9" s="50" customFormat="1" ht="21.75" customHeight="1" x14ac:dyDescent="0.25">
      <c r="A30" s="142" t="s">
        <v>253</v>
      </c>
      <c r="B30" s="55">
        <v>100</v>
      </c>
      <c r="C30" s="55">
        <v>148</v>
      </c>
      <c r="D30" s="55">
        <v>201</v>
      </c>
      <c r="E30" s="55">
        <f>SUM(E26:E29)</f>
        <v>4230</v>
      </c>
      <c r="F30" s="55">
        <f>SUM(F26:F29)</f>
        <v>4900</v>
      </c>
      <c r="G30" s="55">
        <f>SUM(G26:G29)</f>
        <v>5821</v>
      </c>
      <c r="H30" s="142" t="s">
        <v>553</v>
      </c>
      <c r="I30" s="135"/>
    </row>
    <row r="31" spans="1:9" s="50" customFormat="1" ht="21.75" customHeight="1" x14ac:dyDescent="0.25">
      <c r="A31" s="136" t="s">
        <v>228</v>
      </c>
      <c r="B31" s="55" t="s">
        <v>29</v>
      </c>
      <c r="C31" s="55">
        <v>70</v>
      </c>
      <c r="D31" s="55">
        <v>76</v>
      </c>
      <c r="E31" s="55">
        <v>1586</v>
      </c>
      <c r="F31" s="55">
        <v>1645</v>
      </c>
      <c r="G31" s="55">
        <v>1841</v>
      </c>
      <c r="H31" s="136" t="s">
        <v>554</v>
      </c>
      <c r="I31" s="135"/>
    </row>
    <row r="32" spans="1:9" s="50" customFormat="1" ht="21.75" customHeight="1" x14ac:dyDescent="0.25">
      <c r="A32" s="148" t="s">
        <v>254</v>
      </c>
      <c r="B32" s="149">
        <v>1411</v>
      </c>
      <c r="C32" s="149">
        <v>1706</v>
      </c>
      <c r="D32" s="149">
        <v>2226</v>
      </c>
      <c r="E32" s="149">
        <f>E9+E18+E24+E30+E31</f>
        <v>93697</v>
      </c>
      <c r="F32" s="149">
        <f>F9+F18+F24+F30+F31</f>
        <v>81906</v>
      </c>
      <c r="G32" s="149">
        <f>G9+G18+G24+G30+G31</f>
        <v>89164</v>
      </c>
      <c r="H32" s="148" t="s">
        <v>756</v>
      </c>
      <c r="I32" s="135" t="s">
        <v>531</v>
      </c>
    </row>
    <row r="33" spans="1:8" s="50" customFormat="1" x14ac:dyDescent="0.25">
      <c r="A33" s="485" t="s">
        <v>362</v>
      </c>
      <c r="B33" s="485"/>
      <c r="C33" s="485"/>
      <c r="D33" s="485"/>
      <c r="E33" s="485"/>
      <c r="F33" s="485"/>
      <c r="G33" s="485"/>
      <c r="H33" s="485"/>
    </row>
    <row r="34" spans="1:8" s="50" customFormat="1" x14ac:dyDescent="0.25">
      <c r="A34" s="484" t="s">
        <v>399</v>
      </c>
      <c r="B34" s="484"/>
      <c r="C34" s="484"/>
      <c r="D34" s="484"/>
      <c r="E34" s="484"/>
      <c r="F34" s="484"/>
      <c r="G34" s="484"/>
      <c r="H34" s="484"/>
    </row>
    <row r="35" spans="1:8" s="50" customFormat="1" x14ac:dyDescent="0.25">
      <c r="A35" s="50" t="s">
        <v>363</v>
      </c>
      <c r="F35" s="50" t="s">
        <v>364</v>
      </c>
    </row>
    <row r="36" spans="1:8" x14ac:dyDescent="0.25">
      <c r="B36" s="50"/>
      <c r="C36" s="50"/>
      <c r="D36" s="50"/>
      <c r="E36" s="150"/>
      <c r="F36" s="50"/>
    </row>
  </sheetData>
  <sortState ref="A20:H23">
    <sortCondition descending="1" ref="D6:D8"/>
  </sortState>
  <mergeCells count="8">
    <mergeCell ref="A1:H1"/>
    <mergeCell ref="A2:H2"/>
    <mergeCell ref="A34:H34"/>
    <mergeCell ref="A33:H33"/>
    <mergeCell ref="A3:A4"/>
    <mergeCell ref="B3:D3"/>
    <mergeCell ref="E3:G3"/>
    <mergeCell ref="H3:H4"/>
  </mergeCells>
  <printOptions horizontalCentered="1"/>
  <pageMargins left="0.70866141732283505" right="0.70866141732283505" top="0.74803149606299202" bottom="0.74803149606299202" header="0.31496062992126" footer="0.31496062992126"/>
  <pageSetup scale="6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9"/>
  <sheetViews>
    <sheetView view="pageBreakPreview" zoomScaleSheetLayoutView="100" workbookViewId="0">
      <selection activeCell="T10" sqref="T10"/>
    </sheetView>
  </sheetViews>
  <sheetFormatPr defaultRowHeight="12.75" x14ac:dyDescent="0.2"/>
  <cols>
    <col min="1" max="1" width="6" style="122" customWidth="1"/>
    <col min="2" max="2" width="14.28515625" style="63" customWidth="1"/>
    <col min="3" max="3" width="24.85546875" style="63" customWidth="1"/>
    <col min="4" max="4" width="18.42578125" style="63" customWidth="1"/>
    <col min="5" max="5" width="14.28515625" style="63" customWidth="1"/>
    <col min="6" max="6" width="13.85546875" style="63" customWidth="1"/>
    <col min="7" max="7" width="11.42578125" style="63" bestFit="1" customWidth="1"/>
    <col min="8" max="8" width="7.7109375" style="123" hidden="1" customWidth="1"/>
    <col min="9" max="9" width="21.140625" style="124" customWidth="1"/>
    <col min="10" max="10" width="0" style="63" hidden="1" customWidth="1"/>
    <col min="11" max="16384" width="9.140625" style="63"/>
  </cols>
  <sheetData>
    <row r="1" spans="1:10" ht="21.75" customHeight="1" x14ac:dyDescent="0.25">
      <c r="A1" s="388" t="s">
        <v>757</v>
      </c>
      <c r="B1" s="388"/>
      <c r="C1" s="388"/>
      <c r="D1" s="388"/>
      <c r="E1" s="388"/>
      <c r="F1" s="388"/>
      <c r="G1" s="388"/>
      <c r="H1" s="388"/>
      <c r="I1" s="388"/>
      <c r="J1" s="388"/>
    </row>
    <row r="2" spans="1:10" s="65" customFormat="1" ht="18" customHeight="1" x14ac:dyDescent="0.2">
      <c r="A2" s="389" t="s">
        <v>758</v>
      </c>
      <c r="B2" s="389"/>
      <c r="C2" s="389"/>
      <c r="D2" s="389"/>
      <c r="E2" s="389"/>
      <c r="F2" s="389"/>
      <c r="G2" s="389"/>
      <c r="H2" s="389"/>
      <c r="I2" s="389"/>
      <c r="J2" s="64"/>
    </row>
    <row r="3" spans="1:10" ht="15.75" x14ac:dyDescent="0.2">
      <c r="A3" s="66"/>
      <c r="B3" s="67"/>
      <c r="C3" s="66"/>
      <c r="D3" s="68"/>
      <c r="E3" s="66"/>
      <c r="F3" s="493" t="s">
        <v>406</v>
      </c>
      <c r="G3" s="493"/>
      <c r="H3" s="493"/>
      <c r="I3" s="493"/>
      <c r="J3" s="69"/>
    </row>
    <row r="4" spans="1:10" s="72" customFormat="1" ht="105" x14ac:dyDescent="0.25">
      <c r="A4" s="227" t="s">
        <v>806</v>
      </c>
      <c r="B4" s="227" t="s">
        <v>807</v>
      </c>
      <c r="C4" s="227" t="s">
        <v>808</v>
      </c>
      <c r="D4" s="227" t="s">
        <v>255</v>
      </c>
      <c r="E4" s="227" t="s">
        <v>809</v>
      </c>
      <c r="F4" s="227" t="s">
        <v>810</v>
      </c>
      <c r="G4" s="227" t="s">
        <v>811</v>
      </c>
      <c r="H4" s="227" t="s">
        <v>244</v>
      </c>
      <c r="I4" s="227" t="s">
        <v>431</v>
      </c>
      <c r="J4" s="71" t="s">
        <v>244</v>
      </c>
    </row>
    <row r="5" spans="1:10" ht="15" x14ac:dyDescent="0.2">
      <c r="A5" s="73">
        <v>1</v>
      </c>
      <c r="B5" s="74" t="s">
        <v>256</v>
      </c>
      <c r="C5" s="75" t="s">
        <v>257</v>
      </c>
      <c r="D5" s="76" t="s">
        <v>8</v>
      </c>
      <c r="E5" s="77">
        <v>872.24</v>
      </c>
      <c r="F5" s="77">
        <v>584.05999999999995</v>
      </c>
      <c r="G5" s="77">
        <f t="shared" ref="G5:G25" si="0">E5+F5</f>
        <v>1456.3</v>
      </c>
      <c r="H5" s="78">
        <v>120</v>
      </c>
      <c r="I5" s="79" t="s">
        <v>544</v>
      </c>
      <c r="J5" s="80">
        <v>120</v>
      </c>
    </row>
    <row r="6" spans="1:10" ht="15" x14ac:dyDescent="0.2">
      <c r="A6" s="496">
        <v>2</v>
      </c>
      <c r="B6" s="498" t="s">
        <v>256</v>
      </c>
      <c r="C6" s="81" t="s">
        <v>258</v>
      </c>
      <c r="D6" s="76" t="s">
        <v>21</v>
      </c>
      <c r="E6" s="77">
        <v>821.99</v>
      </c>
      <c r="F6" s="77">
        <v>466.32</v>
      </c>
      <c r="G6" s="77">
        <f t="shared" si="0"/>
        <v>1288.31</v>
      </c>
      <c r="H6" s="78">
        <v>215</v>
      </c>
      <c r="I6" s="79" t="s">
        <v>532</v>
      </c>
      <c r="J6" s="82">
        <v>215</v>
      </c>
    </row>
    <row r="7" spans="1:10" ht="15" x14ac:dyDescent="0.2">
      <c r="A7" s="496"/>
      <c r="B7" s="498"/>
      <c r="C7" s="83" t="s">
        <v>259</v>
      </c>
      <c r="D7" s="76" t="s">
        <v>20</v>
      </c>
      <c r="E7" s="84"/>
      <c r="F7" s="77">
        <v>80.599999999999994</v>
      </c>
      <c r="G7" s="77">
        <f t="shared" si="0"/>
        <v>80.599999999999994</v>
      </c>
      <c r="H7" s="78"/>
      <c r="I7" s="79" t="s">
        <v>533</v>
      </c>
      <c r="J7" s="82"/>
    </row>
    <row r="8" spans="1:10" ht="15" x14ac:dyDescent="0.2">
      <c r="A8" s="85">
        <v>3</v>
      </c>
      <c r="B8" s="86" t="s">
        <v>256</v>
      </c>
      <c r="C8" s="81" t="s">
        <v>260</v>
      </c>
      <c r="D8" s="76" t="s">
        <v>9</v>
      </c>
      <c r="E8" s="77">
        <v>917.43</v>
      </c>
      <c r="F8" s="77">
        <v>1134.3610000000001</v>
      </c>
      <c r="G8" s="77">
        <f t="shared" si="0"/>
        <v>2051.7910000000002</v>
      </c>
      <c r="H8" s="78">
        <v>80</v>
      </c>
      <c r="I8" s="79" t="s">
        <v>538</v>
      </c>
      <c r="J8" s="82">
        <v>80</v>
      </c>
    </row>
    <row r="9" spans="1:10" ht="15" x14ac:dyDescent="0.2">
      <c r="A9" s="85">
        <v>4</v>
      </c>
      <c r="B9" s="86" t="s">
        <v>256</v>
      </c>
      <c r="C9" s="81" t="s">
        <v>227</v>
      </c>
      <c r="D9" s="76" t="s">
        <v>3</v>
      </c>
      <c r="E9" s="77">
        <v>840.04</v>
      </c>
      <c r="F9" s="77">
        <v>2310.88</v>
      </c>
      <c r="G9" s="77">
        <f t="shared" si="0"/>
        <v>3150.92</v>
      </c>
      <c r="H9" s="78">
        <v>11</v>
      </c>
      <c r="I9" s="79" t="s">
        <v>549</v>
      </c>
      <c r="J9" s="82">
        <v>11</v>
      </c>
    </row>
    <row r="10" spans="1:10" ht="15" x14ac:dyDescent="0.2">
      <c r="A10" s="85">
        <v>5</v>
      </c>
      <c r="B10" s="86" t="s">
        <v>256</v>
      </c>
      <c r="C10" s="81" t="s">
        <v>261</v>
      </c>
      <c r="D10" s="76" t="s">
        <v>10</v>
      </c>
      <c r="E10" s="77">
        <v>1500.49</v>
      </c>
      <c r="F10" s="77">
        <v>1268.03</v>
      </c>
      <c r="G10" s="77">
        <f t="shared" si="0"/>
        <v>2768.52</v>
      </c>
      <c r="H10" s="78">
        <v>25</v>
      </c>
      <c r="I10" s="79" t="s">
        <v>539</v>
      </c>
      <c r="J10" s="82">
        <v>25</v>
      </c>
    </row>
    <row r="11" spans="1:10" ht="15" x14ac:dyDescent="0.2">
      <c r="A11" s="85">
        <v>6</v>
      </c>
      <c r="B11" s="86" t="s">
        <v>256</v>
      </c>
      <c r="C11" s="81" t="s">
        <v>262</v>
      </c>
      <c r="D11" s="76" t="s">
        <v>7</v>
      </c>
      <c r="E11" s="77">
        <v>414.08</v>
      </c>
      <c r="F11" s="77">
        <v>715.85</v>
      </c>
      <c r="G11" s="77">
        <f t="shared" si="0"/>
        <v>1129.93</v>
      </c>
      <c r="H11" s="78">
        <v>3</v>
      </c>
      <c r="I11" s="79" t="s">
        <v>542</v>
      </c>
      <c r="J11" s="82">
        <v>3</v>
      </c>
    </row>
    <row r="12" spans="1:10" ht="15" x14ac:dyDescent="0.2">
      <c r="A12" s="85">
        <v>7</v>
      </c>
      <c r="B12" s="86" t="s">
        <v>256</v>
      </c>
      <c r="C12" s="81" t="s">
        <v>263</v>
      </c>
      <c r="D12" s="76" t="s">
        <v>16</v>
      </c>
      <c r="E12" s="77">
        <v>1113.364</v>
      </c>
      <c r="F12" s="77">
        <v>297.92649999999998</v>
      </c>
      <c r="G12" s="77">
        <f t="shared" si="0"/>
        <v>1411.2905000000001</v>
      </c>
      <c r="H12" s="78">
        <v>37</v>
      </c>
      <c r="I12" s="79" t="s">
        <v>541</v>
      </c>
      <c r="J12" s="82">
        <v>37</v>
      </c>
    </row>
    <row r="13" spans="1:10" ht="15" x14ac:dyDescent="0.2">
      <c r="A13" s="85">
        <v>8</v>
      </c>
      <c r="B13" s="86" t="s">
        <v>256</v>
      </c>
      <c r="C13" s="81" t="s">
        <v>229</v>
      </c>
      <c r="D13" s="76" t="s">
        <v>15</v>
      </c>
      <c r="E13" s="77">
        <v>1194.75</v>
      </c>
      <c r="F13" s="77">
        <v>1555.25</v>
      </c>
      <c r="G13" s="77">
        <f t="shared" si="0"/>
        <v>2750</v>
      </c>
      <c r="H13" s="78">
        <v>17</v>
      </c>
      <c r="I13" s="79" t="s">
        <v>540</v>
      </c>
      <c r="J13" s="82">
        <v>17</v>
      </c>
    </row>
    <row r="14" spans="1:10" ht="15" x14ac:dyDescent="0.2">
      <c r="A14" s="85">
        <v>9</v>
      </c>
      <c r="B14" s="86" t="s">
        <v>256</v>
      </c>
      <c r="C14" s="81" t="s">
        <v>228</v>
      </c>
      <c r="D14" s="76" t="s">
        <v>22</v>
      </c>
      <c r="E14" s="77">
        <v>1699.62</v>
      </c>
      <c r="F14" s="77">
        <v>885.27</v>
      </c>
      <c r="G14" s="77">
        <f t="shared" si="0"/>
        <v>2584.89</v>
      </c>
      <c r="H14" s="78">
        <v>68</v>
      </c>
      <c r="I14" s="79" t="s">
        <v>556</v>
      </c>
      <c r="J14" s="82">
        <v>68</v>
      </c>
    </row>
    <row r="15" spans="1:10" ht="15" x14ac:dyDescent="0.2">
      <c r="A15" s="85">
        <v>10</v>
      </c>
      <c r="B15" s="86" t="s">
        <v>264</v>
      </c>
      <c r="C15" s="81" t="s">
        <v>265</v>
      </c>
      <c r="D15" s="76" t="s">
        <v>51</v>
      </c>
      <c r="E15" s="77">
        <v>881</v>
      </c>
      <c r="F15" s="77">
        <v>44</v>
      </c>
      <c r="G15" s="77">
        <f t="shared" si="0"/>
        <v>925</v>
      </c>
      <c r="H15" s="78">
        <v>20</v>
      </c>
      <c r="I15" s="79" t="s">
        <v>545</v>
      </c>
      <c r="J15" s="82">
        <v>20</v>
      </c>
    </row>
    <row r="16" spans="1:10" ht="15" x14ac:dyDescent="0.2">
      <c r="A16" s="85">
        <v>11</v>
      </c>
      <c r="B16" s="86" t="s">
        <v>264</v>
      </c>
      <c r="C16" s="81" t="s">
        <v>266</v>
      </c>
      <c r="D16" s="76" t="s">
        <v>16</v>
      </c>
      <c r="E16" s="77">
        <v>881.11239999999998</v>
      </c>
      <c r="F16" s="77">
        <v>332.23</v>
      </c>
      <c r="G16" s="77">
        <f t="shared" si="0"/>
        <v>1213.3424</v>
      </c>
      <c r="H16" s="78">
        <v>9</v>
      </c>
      <c r="I16" s="79" t="s">
        <v>541</v>
      </c>
      <c r="J16" s="82">
        <v>9</v>
      </c>
    </row>
    <row r="17" spans="1:10" ht="15" x14ac:dyDescent="0.2">
      <c r="A17" s="85">
        <v>12</v>
      </c>
      <c r="B17" s="86" t="s">
        <v>267</v>
      </c>
      <c r="C17" s="81" t="s">
        <v>268</v>
      </c>
      <c r="D17" s="76" t="s">
        <v>22</v>
      </c>
      <c r="E17" s="77">
        <v>390.5813</v>
      </c>
      <c r="F17" s="77">
        <v>367.32249999999999</v>
      </c>
      <c r="G17" s="77">
        <f t="shared" si="0"/>
        <v>757.90380000000005</v>
      </c>
      <c r="H17" s="78">
        <v>2</v>
      </c>
      <c r="I17" s="79" t="s">
        <v>556</v>
      </c>
      <c r="J17" s="82">
        <v>2</v>
      </c>
    </row>
    <row r="18" spans="1:10" ht="15" x14ac:dyDescent="0.2">
      <c r="A18" s="85">
        <v>13</v>
      </c>
      <c r="B18" s="86" t="s">
        <v>267</v>
      </c>
      <c r="C18" s="81" t="s">
        <v>269</v>
      </c>
      <c r="D18" s="76" t="s">
        <v>5</v>
      </c>
      <c r="E18" s="77">
        <v>1258.3699999999999</v>
      </c>
      <c r="F18" s="77">
        <v>1540.7</v>
      </c>
      <c r="G18" s="77">
        <f t="shared" si="0"/>
        <v>2799.0699999999997</v>
      </c>
      <c r="H18" s="78">
        <v>12</v>
      </c>
      <c r="I18" s="79" t="s">
        <v>537</v>
      </c>
      <c r="J18" s="82">
        <v>12</v>
      </c>
    </row>
    <row r="19" spans="1:10" ht="15" x14ac:dyDescent="0.2">
      <c r="A19" s="85">
        <v>14</v>
      </c>
      <c r="B19" s="86" t="s">
        <v>267</v>
      </c>
      <c r="C19" s="81" t="s">
        <v>270</v>
      </c>
      <c r="D19" s="76" t="s">
        <v>2</v>
      </c>
      <c r="E19" s="77">
        <v>1807.82</v>
      </c>
      <c r="F19" s="77">
        <v>4</v>
      </c>
      <c r="G19" s="77">
        <f t="shared" si="0"/>
        <v>1811.82</v>
      </c>
      <c r="H19" s="78">
        <v>11</v>
      </c>
      <c r="I19" s="79" t="s">
        <v>550</v>
      </c>
      <c r="J19" s="82">
        <v>11</v>
      </c>
    </row>
    <row r="20" spans="1:10" ht="30" x14ac:dyDescent="0.2">
      <c r="A20" s="85">
        <v>15</v>
      </c>
      <c r="B20" s="87" t="s">
        <v>267</v>
      </c>
      <c r="C20" s="81" t="s">
        <v>313</v>
      </c>
      <c r="D20" s="76" t="s">
        <v>1</v>
      </c>
      <c r="E20" s="77">
        <v>2595.7199999999998</v>
      </c>
      <c r="F20" s="77">
        <v>700.59</v>
      </c>
      <c r="G20" s="77">
        <f>E20+F20</f>
        <v>3296.31</v>
      </c>
      <c r="H20" s="78"/>
      <c r="I20" s="79" t="s">
        <v>536</v>
      </c>
      <c r="J20" s="82"/>
    </row>
    <row r="21" spans="1:10" ht="15" x14ac:dyDescent="0.2">
      <c r="A21" s="85">
        <v>16</v>
      </c>
      <c r="B21" s="86" t="s">
        <v>271</v>
      </c>
      <c r="C21" s="81" t="s">
        <v>272</v>
      </c>
      <c r="D21" s="76" t="s">
        <v>20</v>
      </c>
      <c r="E21" s="77">
        <v>1093.79</v>
      </c>
      <c r="F21" s="77">
        <v>1107.9848</v>
      </c>
      <c r="G21" s="77">
        <f t="shared" si="0"/>
        <v>2201.7748000000001</v>
      </c>
      <c r="H21" s="78">
        <v>58</v>
      </c>
      <c r="I21" s="79" t="s">
        <v>533</v>
      </c>
      <c r="J21" s="82">
        <v>58</v>
      </c>
    </row>
    <row r="22" spans="1:10" ht="15" x14ac:dyDescent="0.2">
      <c r="A22" s="85">
        <v>17</v>
      </c>
      <c r="B22" s="86" t="s">
        <v>273</v>
      </c>
      <c r="C22" s="81" t="s">
        <v>274</v>
      </c>
      <c r="D22" s="76" t="s">
        <v>17</v>
      </c>
      <c r="E22" s="77">
        <v>895</v>
      </c>
      <c r="F22" s="77">
        <v>706.54200000000003</v>
      </c>
      <c r="G22" s="77">
        <f t="shared" si="0"/>
        <v>1601.5419999999999</v>
      </c>
      <c r="H22" s="78">
        <v>10</v>
      </c>
      <c r="I22" s="79" t="s">
        <v>546</v>
      </c>
      <c r="J22" s="82">
        <v>10</v>
      </c>
    </row>
    <row r="23" spans="1:10" ht="15" x14ac:dyDescent="0.2">
      <c r="A23" s="85">
        <v>18</v>
      </c>
      <c r="B23" s="86" t="s">
        <v>273</v>
      </c>
      <c r="C23" s="81" t="s">
        <v>275</v>
      </c>
      <c r="D23" s="76" t="s">
        <v>4</v>
      </c>
      <c r="E23" s="77">
        <v>598.45000000000005</v>
      </c>
      <c r="F23" s="77">
        <v>300.93</v>
      </c>
      <c r="G23" s="77">
        <f t="shared" si="0"/>
        <v>899.38000000000011</v>
      </c>
      <c r="H23" s="78">
        <v>22</v>
      </c>
      <c r="I23" s="79" t="s">
        <v>534</v>
      </c>
      <c r="J23" s="82">
        <v>22</v>
      </c>
    </row>
    <row r="24" spans="1:10" ht="15" x14ac:dyDescent="0.2">
      <c r="A24" s="85">
        <v>19</v>
      </c>
      <c r="B24" s="86" t="s">
        <v>276</v>
      </c>
      <c r="C24" s="81" t="s">
        <v>277</v>
      </c>
      <c r="D24" s="76" t="s">
        <v>9</v>
      </c>
      <c r="E24" s="77">
        <v>411.33</v>
      </c>
      <c r="F24" s="77">
        <v>768.30224999999996</v>
      </c>
      <c r="G24" s="77">
        <f t="shared" si="0"/>
        <v>1179.6322499999999</v>
      </c>
      <c r="H24" s="78">
        <v>43</v>
      </c>
      <c r="I24" s="79" t="s">
        <v>538</v>
      </c>
      <c r="J24" s="82">
        <v>43</v>
      </c>
    </row>
    <row r="25" spans="1:10" ht="15" x14ac:dyDescent="0.2">
      <c r="A25" s="85">
        <v>20</v>
      </c>
      <c r="B25" s="86" t="s">
        <v>278</v>
      </c>
      <c r="C25" s="81" t="s">
        <v>279</v>
      </c>
      <c r="D25" s="76" t="s">
        <v>10</v>
      </c>
      <c r="E25" s="77">
        <v>625.82000000000005</v>
      </c>
      <c r="F25" s="77">
        <v>1101.7710999999999</v>
      </c>
      <c r="G25" s="77">
        <f t="shared" si="0"/>
        <v>1727.5911000000001</v>
      </c>
      <c r="H25" s="78">
        <v>51</v>
      </c>
      <c r="I25" s="79" t="s">
        <v>539</v>
      </c>
      <c r="J25" s="82">
        <v>51</v>
      </c>
    </row>
    <row r="26" spans="1:10" ht="15" x14ac:dyDescent="0.2">
      <c r="A26" s="85">
        <v>21</v>
      </c>
      <c r="B26" s="86" t="s">
        <v>280</v>
      </c>
      <c r="C26" s="81" t="s">
        <v>281</v>
      </c>
      <c r="D26" s="76" t="s">
        <v>9</v>
      </c>
      <c r="E26" s="77">
        <v>716.90300000000002</v>
      </c>
      <c r="F26" s="77">
        <v>820.03508999999997</v>
      </c>
      <c r="G26" s="77">
        <v>1536.94</v>
      </c>
      <c r="H26" s="78">
        <v>63</v>
      </c>
      <c r="I26" s="79" t="s">
        <v>538</v>
      </c>
      <c r="J26" s="82">
        <v>63</v>
      </c>
    </row>
    <row r="27" spans="1:10" ht="15" x14ac:dyDescent="0.2">
      <c r="A27" s="85">
        <v>22</v>
      </c>
      <c r="B27" s="86" t="s">
        <v>280</v>
      </c>
      <c r="C27" s="81" t="s">
        <v>230</v>
      </c>
      <c r="D27" s="76" t="s">
        <v>9</v>
      </c>
      <c r="E27" s="77">
        <v>576.13</v>
      </c>
      <c r="F27" s="77" t="s">
        <v>282</v>
      </c>
      <c r="G27" s="77">
        <v>1598.1</v>
      </c>
      <c r="H27" s="78">
        <v>17</v>
      </c>
      <c r="I27" s="79" t="s">
        <v>538</v>
      </c>
      <c r="J27" s="82">
        <v>17</v>
      </c>
    </row>
    <row r="28" spans="1:10" ht="15" x14ac:dyDescent="0.2">
      <c r="A28" s="85">
        <v>23</v>
      </c>
      <c r="B28" s="86" t="s">
        <v>283</v>
      </c>
      <c r="C28" s="81" t="s">
        <v>284</v>
      </c>
      <c r="D28" s="76" t="s">
        <v>13</v>
      </c>
      <c r="E28" s="77">
        <v>500</v>
      </c>
      <c r="F28" s="77">
        <v>488</v>
      </c>
      <c r="G28" s="77">
        <f t="shared" ref="G28:G48" si="1">E28+F28</f>
        <v>988</v>
      </c>
      <c r="H28" s="78">
        <v>3</v>
      </c>
      <c r="I28" s="79" t="s">
        <v>551</v>
      </c>
      <c r="J28" s="82">
        <v>3</v>
      </c>
    </row>
    <row r="29" spans="1:10" ht="15" x14ac:dyDescent="0.2">
      <c r="A29" s="85">
        <v>24</v>
      </c>
      <c r="B29" s="86" t="s">
        <v>283</v>
      </c>
      <c r="C29" s="81" t="s">
        <v>285</v>
      </c>
      <c r="D29" s="76" t="s">
        <v>8</v>
      </c>
      <c r="E29" s="77">
        <v>492.46</v>
      </c>
      <c r="F29" s="77">
        <v>571.83000000000004</v>
      </c>
      <c r="G29" s="77">
        <f t="shared" si="1"/>
        <v>1064.29</v>
      </c>
      <c r="H29" s="78">
        <v>22</v>
      </c>
      <c r="I29" s="79" t="s">
        <v>544</v>
      </c>
      <c r="J29" s="82">
        <v>22</v>
      </c>
    </row>
    <row r="30" spans="1:10" ht="15" x14ac:dyDescent="0.2">
      <c r="A30" s="85">
        <v>25</v>
      </c>
      <c r="B30" s="86" t="s">
        <v>286</v>
      </c>
      <c r="C30" s="81" t="s">
        <v>277</v>
      </c>
      <c r="D30" s="76" t="s">
        <v>10</v>
      </c>
      <c r="E30" s="77">
        <v>257.26</v>
      </c>
      <c r="F30" s="77">
        <v>483.96</v>
      </c>
      <c r="G30" s="77">
        <f t="shared" si="1"/>
        <v>741.22</v>
      </c>
      <c r="H30" s="78">
        <v>35</v>
      </c>
      <c r="I30" s="79" t="s">
        <v>539</v>
      </c>
      <c r="J30" s="82">
        <v>35</v>
      </c>
    </row>
    <row r="31" spans="1:10" ht="15" x14ac:dyDescent="0.2">
      <c r="A31" s="85">
        <v>26</v>
      </c>
      <c r="B31" s="86" t="s">
        <v>287</v>
      </c>
      <c r="C31" s="81" t="s">
        <v>288</v>
      </c>
      <c r="D31" s="76" t="s">
        <v>2</v>
      </c>
      <c r="E31" s="77">
        <v>683.45</v>
      </c>
      <c r="F31" s="77">
        <v>515</v>
      </c>
      <c r="G31" s="77">
        <f t="shared" si="1"/>
        <v>1198.45</v>
      </c>
      <c r="H31" s="78">
        <v>7</v>
      </c>
      <c r="I31" s="79" t="s">
        <v>550</v>
      </c>
      <c r="J31" s="82">
        <v>7</v>
      </c>
    </row>
    <row r="32" spans="1:10" ht="15" x14ac:dyDescent="0.2">
      <c r="A32" s="85">
        <v>27</v>
      </c>
      <c r="B32" s="86" t="s">
        <v>287</v>
      </c>
      <c r="C32" s="81" t="s">
        <v>289</v>
      </c>
      <c r="D32" s="76" t="s">
        <v>3</v>
      </c>
      <c r="E32" s="77">
        <v>320</v>
      </c>
      <c r="F32" s="77">
        <v>144</v>
      </c>
      <c r="G32" s="77">
        <f t="shared" si="1"/>
        <v>464</v>
      </c>
      <c r="H32" s="78">
        <v>5</v>
      </c>
      <c r="I32" s="79" t="s">
        <v>549</v>
      </c>
      <c r="J32" s="82">
        <v>5</v>
      </c>
    </row>
    <row r="33" spans="1:10" ht="15" x14ac:dyDescent="0.2">
      <c r="A33" s="85">
        <v>28</v>
      </c>
      <c r="B33" s="86" t="s">
        <v>287</v>
      </c>
      <c r="C33" s="81" t="s">
        <v>290</v>
      </c>
      <c r="D33" s="76" t="s">
        <v>9</v>
      </c>
      <c r="E33" s="77">
        <v>1339.2639999999999</v>
      </c>
      <c r="F33" s="77">
        <v>794.04396999999994</v>
      </c>
      <c r="G33" s="77">
        <f t="shared" si="1"/>
        <v>2133.3079699999998</v>
      </c>
      <c r="H33" s="78">
        <v>26</v>
      </c>
      <c r="I33" s="79" t="s">
        <v>538</v>
      </c>
      <c r="J33" s="82">
        <v>26</v>
      </c>
    </row>
    <row r="34" spans="1:10" ht="15" x14ac:dyDescent="0.2">
      <c r="A34" s="85">
        <v>29</v>
      </c>
      <c r="B34" s="87" t="s">
        <v>291</v>
      </c>
      <c r="C34" s="81" t="s">
        <v>292</v>
      </c>
      <c r="D34" s="76" t="s">
        <v>293</v>
      </c>
      <c r="E34" s="77">
        <v>958.59</v>
      </c>
      <c r="F34" s="77">
        <v>521.28</v>
      </c>
      <c r="G34" s="77">
        <f t="shared" si="1"/>
        <v>1479.87</v>
      </c>
      <c r="H34" s="78">
        <v>13</v>
      </c>
      <c r="I34" s="79" t="s">
        <v>557</v>
      </c>
      <c r="J34" s="82">
        <v>13</v>
      </c>
    </row>
    <row r="35" spans="1:10" ht="15" x14ac:dyDescent="0.2">
      <c r="A35" s="85">
        <v>30</v>
      </c>
      <c r="B35" s="87" t="s">
        <v>291</v>
      </c>
      <c r="C35" s="81" t="s">
        <v>294</v>
      </c>
      <c r="D35" s="76" t="s">
        <v>231</v>
      </c>
      <c r="E35" s="77">
        <v>851.09</v>
      </c>
      <c r="F35" s="77">
        <v>991.45</v>
      </c>
      <c r="G35" s="77">
        <f t="shared" si="1"/>
        <v>1842.54</v>
      </c>
      <c r="H35" s="78">
        <v>4</v>
      </c>
      <c r="I35" s="79" t="s">
        <v>537</v>
      </c>
      <c r="J35" s="82">
        <v>4</v>
      </c>
    </row>
    <row r="36" spans="1:10" ht="15" x14ac:dyDescent="0.2">
      <c r="A36" s="85">
        <v>31</v>
      </c>
      <c r="B36" s="87" t="s">
        <v>291</v>
      </c>
      <c r="C36" s="81" t="s">
        <v>295</v>
      </c>
      <c r="D36" s="76" t="s">
        <v>15</v>
      </c>
      <c r="E36" s="77">
        <v>523.61</v>
      </c>
      <c r="F36" s="77">
        <v>440.26</v>
      </c>
      <c r="G36" s="77">
        <f t="shared" si="1"/>
        <v>963.87</v>
      </c>
      <c r="H36" s="78">
        <v>3</v>
      </c>
      <c r="I36" s="79" t="s">
        <v>540</v>
      </c>
      <c r="J36" s="82">
        <v>3</v>
      </c>
    </row>
    <row r="37" spans="1:10" ht="15" x14ac:dyDescent="0.2">
      <c r="A37" s="85">
        <v>32</v>
      </c>
      <c r="B37" s="86" t="s">
        <v>291</v>
      </c>
      <c r="C37" s="86" t="s">
        <v>296</v>
      </c>
      <c r="D37" s="88" t="s">
        <v>3</v>
      </c>
      <c r="E37" s="88">
        <v>625.58000000000004</v>
      </c>
      <c r="F37" s="88">
        <v>548</v>
      </c>
      <c r="G37" s="89">
        <f t="shared" si="1"/>
        <v>1173.58</v>
      </c>
      <c r="H37" s="78">
        <v>103</v>
      </c>
      <c r="I37" s="79" t="s">
        <v>549</v>
      </c>
      <c r="J37" s="82">
        <v>103</v>
      </c>
    </row>
    <row r="38" spans="1:10" ht="15" x14ac:dyDescent="0.2">
      <c r="A38" s="85">
        <v>33</v>
      </c>
      <c r="B38" s="86" t="s">
        <v>291</v>
      </c>
      <c r="C38" s="86" t="s">
        <v>297</v>
      </c>
      <c r="D38" s="88" t="s">
        <v>231</v>
      </c>
      <c r="E38" s="88">
        <v>626.19500000000005</v>
      </c>
      <c r="F38" s="88">
        <v>287.822</v>
      </c>
      <c r="G38" s="89">
        <f t="shared" si="1"/>
        <v>914.01700000000005</v>
      </c>
      <c r="H38" s="78">
        <v>11</v>
      </c>
      <c r="I38" s="79" t="s">
        <v>537</v>
      </c>
      <c r="J38" s="82">
        <v>11</v>
      </c>
    </row>
    <row r="39" spans="1:10" ht="15" x14ac:dyDescent="0.2">
      <c r="A39" s="85">
        <v>34</v>
      </c>
      <c r="B39" s="87" t="s">
        <v>291</v>
      </c>
      <c r="C39" s="81" t="s">
        <v>298</v>
      </c>
      <c r="D39" s="76" t="s">
        <v>8</v>
      </c>
      <c r="E39" s="77">
        <v>814.88400000000001</v>
      </c>
      <c r="F39" s="77">
        <v>282.63</v>
      </c>
      <c r="G39" s="77">
        <f t="shared" si="1"/>
        <v>1097.5140000000001</v>
      </c>
      <c r="H39" s="78">
        <v>5</v>
      </c>
      <c r="I39" s="79" t="s">
        <v>544</v>
      </c>
      <c r="J39" s="82">
        <v>5</v>
      </c>
    </row>
    <row r="40" spans="1:10" ht="15" x14ac:dyDescent="0.2">
      <c r="A40" s="85">
        <v>35</v>
      </c>
      <c r="B40" s="87" t="s">
        <v>291</v>
      </c>
      <c r="C40" s="81" t="s">
        <v>299</v>
      </c>
      <c r="D40" s="76" t="s">
        <v>9</v>
      </c>
      <c r="E40" s="77">
        <v>812.57100000000003</v>
      </c>
      <c r="F40" s="77">
        <v>861.93100000000004</v>
      </c>
      <c r="G40" s="77">
        <f t="shared" si="1"/>
        <v>1674.502</v>
      </c>
      <c r="H40" s="78">
        <v>8</v>
      </c>
      <c r="I40" s="79" t="s">
        <v>538</v>
      </c>
      <c r="J40" s="82">
        <v>8</v>
      </c>
    </row>
    <row r="41" spans="1:10" ht="15" x14ac:dyDescent="0.2">
      <c r="A41" s="85">
        <v>36</v>
      </c>
      <c r="B41" s="87" t="s">
        <v>291</v>
      </c>
      <c r="C41" s="81" t="s">
        <v>300</v>
      </c>
      <c r="D41" s="76" t="s">
        <v>17</v>
      </c>
      <c r="E41" s="77">
        <v>321</v>
      </c>
      <c r="F41" s="77">
        <v>367.59</v>
      </c>
      <c r="G41" s="77">
        <f t="shared" si="1"/>
        <v>688.58999999999992</v>
      </c>
      <c r="H41" s="78">
        <v>89</v>
      </c>
      <c r="I41" s="79" t="s">
        <v>546</v>
      </c>
      <c r="J41" s="82">
        <v>89</v>
      </c>
    </row>
    <row r="42" spans="1:10" ht="15" x14ac:dyDescent="0.2">
      <c r="A42" s="85">
        <v>37</v>
      </c>
      <c r="B42" s="87" t="s">
        <v>291</v>
      </c>
      <c r="C42" s="81" t="s">
        <v>301</v>
      </c>
      <c r="D42" s="76" t="s">
        <v>8</v>
      </c>
      <c r="E42" s="77">
        <v>643.35</v>
      </c>
      <c r="F42" s="77">
        <v>562.41</v>
      </c>
      <c r="G42" s="77">
        <f t="shared" si="1"/>
        <v>1205.76</v>
      </c>
      <c r="H42" s="78">
        <v>101</v>
      </c>
      <c r="I42" s="79" t="s">
        <v>544</v>
      </c>
      <c r="J42" s="82">
        <v>101</v>
      </c>
    </row>
    <row r="43" spans="1:10" ht="15" x14ac:dyDescent="0.2">
      <c r="A43" s="85">
        <v>38</v>
      </c>
      <c r="B43" s="87" t="s">
        <v>291</v>
      </c>
      <c r="C43" s="81" t="s">
        <v>302</v>
      </c>
      <c r="D43" s="76" t="s">
        <v>51</v>
      </c>
      <c r="E43" s="77">
        <v>390.89</v>
      </c>
      <c r="F43" s="77">
        <v>252.77199999999999</v>
      </c>
      <c r="G43" s="77">
        <f t="shared" si="1"/>
        <v>643.66200000000003</v>
      </c>
      <c r="H43" s="78">
        <v>19</v>
      </c>
      <c r="I43" s="79" t="s">
        <v>545</v>
      </c>
      <c r="J43" s="82">
        <v>19</v>
      </c>
    </row>
    <row r="44" spans="1:10" ht="15" x14ac:dyDescent="0.2">
      <c r="A44" s="85">
        <v>39</v>
      </c>
      <c r="B44" s="87" t="s">
        <v>303</v>
      </c>
      <c r="C44" s="81" t="s">
        <v>304</v>
      </c>
      <c r="D44" s="76" t="s">
        <v>10</v>
      </c>
      <c r="E44" s="77">
        <v>600.12</v>
      </c>
      <c r="F44" s="77">
        <v>565.45000000000005</v>
      </c>
      <c r="G44" s="77">
        <f t="shared" si="1"/>
        <v>1165.5700000000002</v>
      </c>
      <c r="H44" s="78">
        <v>7</v>
      </c>
      <c r="I44" s="79" t="s">
        <v>539</v>
      </c>
      <c r="J44" s="82">
        <v>7</v>
      </c>
    </row>
    <row r="45" spans="1:10" ht="16.5" customHeight="1" x14ac:dyDescent="0.2">
      <c r="A45" s="85">
        <v>40</v>
      </c>
      <c r="B45" s="87" t="s">
        <v>305</v>
      </c>
      <c r="C45" s="81" t="s">
        <v>306</v>
      </c>
      <c r="D45" s="76" t="s">
        <v>8</v>
      </c>
      <c r="E45" s="77">
        <v>359.1</v>
      </c>
      <c r="F45" s="77">
        <v>215.72</v>
      </c>
      <c r="G45" s="77">
        <f t="shared" si="1"/>
        <v>574.82000000000005</v>
      </c>
      <c r="H45" s="78">
        <v>68</v>
      </c>
      <c r="I45" s="79" t="s">
        <v>544</v>
      </c>
      <c r="J45" s="82">
        <v>68</v>
      </c>
    </row>
    <row r="46" spans="1:10" ht="15" x14ac:dyDescent="0.2">
      <c r="A46" s="85">
        <v>41</v>
      </c>
      <c r="B46" s="87" t="s">
        <v>307</v>
      </c>
      <c r="C46" s="81" t="s">
        <v>308</v>
      </c>
      <c r="D46" s="76" t="s">
        <v>18</v>
      </c>
      <c r="E46" s="77">
        <v>892.23</v>
      </c>
      <c r="F46" s="77">
        <v>1123.21</v>
      </c>
      <c r="G46" s="77">
        <f t="shared" si="1"/>
        <v>2015.44</v>
      </c>
      <c r="H46" s="78"/>
      <c r="I46" s="79" t="s">
        <v>558</v>
      </c>
      <c r="J46" s="82"/>
    </row>
    <row r="47" spans="1:10" ht="15" x14ac:dyDescent="0.2">
      <c r="A47" s="85">
        <v>42</v>
      </c>
      <c r="B47" s="87" t="s">
        <v>309</v>
      </c>
      <c r="C47" s="81" t="s">
        <v>310</v>
      </c>
      <c r="D47" s="76" t="s">
        <v>17</v>
      </c>
      <c r="E47" s="77">
        <v>793.49</v>
      </c>
      <c r="F47" s="77">
        <v>614.91</v>
      </c>
      <c r="G47" s="77">
        <f t="shared" si="1"/>
        <v>1408.4</v>
      </c>
      <c r="H47" s="78">
        <v>72</v>
      </c>
      <c r="I47" s="79" t="s">
        <v>546</v>
      </c>
      <c r="J47" s="82">
        <v>72</v>
      </c>
    </row>
    <row r="48" spans="1:10" ht="15" x14ac:dyDescent="0.2">
      <c r="A48" s="85">
        <v>43</v>
      </c>
      <c r="B48" s="87" t="s">
        <v>309</v>
      </c>
      <c r="C48" s="81" t="s">
        <v>311</v>
      </c>
      <c r="D48" s="76" t="s">
        <v>16</v>
      </c>
      <c r="E48" s="77">
        <v>417.17</v>
      </c>
      <c r="F48" s="77">
        <v>342.82</v>
      </c>
      <c r="G48" s="77">
        <f t="shared" si="1"/>
        <v>759.99</v>
      </c>
      <c r="H48" s="78"/>
      <c r="I48" s="79" t="s">
        <v>541</v>
      </c>
      <c r="J48" s="82" t="s">
        <v>369</v>
      </c>
    </row>
    <row r="49" spans="1:10" ht="15" x14ac:dyDescent="0.2">
      <c r="A49" s="85">
        <v>44</v>
      </c>
      <c r="B49" s="87" t="s">
        <v>309</v>
      </c>
      <c r="C49" s="81" t="s">
        <v>312</v>
      </c>
      <c r="D49" s="76" t="s">
        <v>10</v>
      </c>
      <c r="E49" s="77">
        <v>653.67399999999998</v>
      </c>
      <c r="F49" s="77">
        <v>0</v>
      </c>
      <c r="G49" s="77">
        <f>E49+0</f>
        <v>653.67399999999998</v>
      </c>
      <c r="H49" s="78">
        <v>7</v>
      </c>
      <c r="I49" s="79" t="s">
        <v>539</v>
      </c>
      <c r="J49" s="82">
        <v>7</v>
      </c>
    </row>
    <row r="50" spans="1:10" ht="15" x14ac:dyDescent="0.2">
      <c r="A50" s="85">
        <v>45</v>
      </c>
      <c r="B50" s="90">
        <v>2014</v>
      </c>
      <c r="C50" s="81" t="s">
        <v>314</v>
      </c>
      <c r="D50" s="76" t="s">
        <v>18</v>
      </c>
      <c r="E50" s="77">
        <v>2166.37</v>
      </c>
      <c r="F50" s="77">
        <v>445.02</v>
      </c>
      <c r="G50" s="77">
        <f>E50+F50</f>
        <v>2611.39</v>
      </c>
      <c r="H50" s="78">
        <v>54</v>
      </c>
      <c r="I50" s="79" t="s">
        <v>558</v>
      </c>
      <c r="J50" s="82">
        <v>54</v>
      </c>
    </row>
    <row r="51" spans="1:10" ht="15" x14ac:dyDescent="0.2">
      <c r="A51" s="85">
        <v>46</v>
      </c>
      <c r="B51" s="90">
        <v>2014</v>
      </c>
      <c r="C51" s="81" t="s">
        <v>315</v>
      </c>
      <c r="D51" s="76" t="s">
        <v>20</v>
      </c>
      <c r="E51" s="77">
        <v>602.798</v>
      </c>
      <c r="F51" s="77">
        <v>127.45180000000001</v>
      </c>
      <c r="G51" s="77">
        <f>E51+F51</f>
        <v>730.24980000000005</v>
      </c>
      <c r="H51" s="78"/>
      <c r="I51" s="79" t="s">
        <v>533</v>
      </c>
      <c r="J51" s="82"/>
    </row>
    <row r="52" spans="1:10" ht="15" x14ac:dyDescent="0.2">
      <c r="A52" s="85">
        <v>47</v>
      </c>
      <c r="B52" s="90">
        <v>2014</v>
      </c>
      <c r="C52" s="81" t="s">
        <v>316</v>
      </c>
      <c r="D52" s="76" t="s">
        <v>10</v>
      </c>
      <c r="E52" s="77">
        <v>138.12</v>
      </c>
      <c r="F52" s="77">
        <v>678.15</v>
      </c>
      <c r="G52" s="77">
        <f>E52+F52</f>
        <v>816.27</v>
      </c>
      <c r="H52" s="78">
        <v>25</v>
      </c>
      <c r="I52" s="79" t="s">
        <v>539</v>
      </c>
      <c r="J52" s="82">
        <v>25</v>
      </c>
    </row>
    <row r="53" spans="1:10" ht="15" x14ac:dyDescent="0.2">
      <c r="A53" s="85">
        <v>48</v>
      </c>
      <c r="B53" s="90">
        <v>2015</v>
      </c>
      <c r="C53" s="81" t="s">
        <v>317</v>
      </c>
      <c r="D53" s="76" t="s">
        <v>21</v>
      </c>
      <c r="E53" s="77">
        <v>819.54</v>
      </c>
      <c r="F53" s="77">
        <v>255.63</v>
      </c>
      <c r="G53" s="77">
        <f>E53+F53</f>
        <v>1075.17</v>
      </c>
      <c r="H53" s="78">
        <v>5</v>
      </c>
      <c r="I53" s="79" t="s">
        <v>532</v>
      </c>
      <c r="J53" s="82">
        <v>5</v>
      </c>
    </row>
    <row r="54" spans="1:10" ht="15" x14ac:dyDescent="0.2">
      <c r="A54" s="85">
        <v>49</v>
      </c>
      <c r="B54" s="90" t="s">
        <v>318</v>
      </c>
      <c r="C54" s="90" t="s">
        <v>319</v>
      </c>
      <c r="D54" s="76" t="s">
        <v>3</v>
      </c>
      <c r="E54" s="77">
        <v>79.28</v>
      </c>
      <c r="F54" s="77">
        <v>413.18</v>
      </c>
      <c r="G54" s="77">
        <v>492.46</v>
      </c>
      <c r="H54" s="78"/>
      <c r="I54" s="79" t="s">
        <v>549</v>
      </c>
      <c r="J54" s="82"/>
    </row>
    <row r="55" spans="1:10" ht="15" x14ac:dyDescent="0.2">
      <c r="A55" s="85">
        <v>50</v>
      </c>
      <c r="B55" s="90" t="s">
        <v>320</v>
      </c>
      <c r="C55" s="90" t="s">
        <v>321</v>
      </c>
      <c r="D55" s="76" t="s">
        <v>2</v>
      </c>
      <c r="E55" s="77">
        <v>671</v>
      </c>
      <c r="F55" s="77">
        <v>112</v>
      </c>
      <c r="G55" s="77">
        <v>783</v>
      </c>
      <c r="H55" s="78"/>
      <c r="I55" s="79" t="s">
        <v>550</v>
      </c>
      <c r="J55" s="82"/>
    </row>
    <row r="56" spans="1:10" s="100" customFormat="1" ht="15" x14ac:dyDescent="0.2">
      <c r="A56" s="91"/>
      <c r="B56" s="92"/>
      <c r="C56" s="93" t="s">
        <v>140</v>
      </c>
      <c r="D56" s="94"/>
      <c r="E56" s="95">
        <v>40145.300000000003</v>
      </c>
      <c r="F56" s="95">
        <v>32603.72</v>
      </c>
      <c r="G56" s="96">
        <v>72749.05</v>
      </c>
      <c r="H56" s="97">
        <f>SUM(H5:H55)</f>
        <v>1586</v>
      </c>
      <c r="I56" s="98" t="s">
        <v>559</v>
      </c>
      <c r="J56" s="99">
        <f>SUM(J5:J55)</f>
        <v>1586</v>
      </c>
    </row>
    <row r="57" spans="1:10" ht="15" x14ac:dyDescent="0.2">
      <c r="A57" s="494" t="s">
        <v>475</v>
      </c>
      <c r="B57" s="494"/>
      <c r="C57" s="494"/>
      <c r="D57" s="494"/>
      <c r="E57" s="494"/>
      <c r="F57" s="494"/>
      <c r="G57" s="494"/>
      <c r="H57" s="101"/>
      <c r="I57" s="102"/>
      <c r="J57" s="103"/>
    </row>
    <row r="58" spans="1:10" ht="15" x14ac:dyDescent="0.2">
      <c r="A58" s="494" t="s">
        <v>476</v>
      </c>
      <c r="B58" s="494"/>
      <c r="C58" s="494"/>
      <c r="D58" s="494"/>
      <c r="E58" s="494"/>
      <c r="F58" s="104"/>
      <c r="G58" s="104"/>
      <c r="H58" s="101"/>
      <c r="I58" s="102"/>
      <c r="J58" s="103"/>
    </row>
    <row r="59" spans="1:10" ht="15" x14ac:dyDescent="0.2">
      <c r="A59" s="497" t="s">
        <v>322</v>
      </c>
      <c r="B59" s="497"/>
      <c r="C59" s="497"/>
      <c r="D59" s="497"/>
      <c r="E59" s="497"/>
      <c r="F59" s="497"/>
      <c r="G59" s="497"/>
      <c r="H59" s="101"/>
      <c r="I59" s="105"/>
      <c r="J59" s="103"/>
    </row>
    <row r="60" spans="1:10" ht="33.75" customHeight="1" x14ac:dyDescent="0.2">
      <c r="A60" s="497" t="s">
        <v>323</v>
      </c>
      <c r="B60" s="497"/>
      <c r="C60" s="497"/>
      <c r="D60" s="497"/>
      <c r="E60" s="497"/>
      <c r="F60" s="497"/>
      <c r="G60" s="497"/>
      <c r="H60" s="101"/>
      <c r="I60" s="105"/>
      <c r="J60" s="103"/>
    </row>
    <row r="61" spans="1:10" ht="15" x14ac:dyDescent="0.2">
      <c r="A61" s="106"/>
      <c r="B61" s="495"/>
      <c r="C61" s="495"/>
      <c r="D61" s="495"/>
      <c r="E61" s="495"/>
      <c r="F61" s="495"/>
      <c r="G61" s="495"/>
      <c r="H61" s="495"/>
      <c r="I61" s="107"/>
      <c r="J61" s="108"/>
    </row>
    <row r="62" spans="1:10" x14ac:dyDescent="0.2">
      <c r="A62" s="106"/>
      <c r="B62" s="65"/>
      <c r="C62" s="65"/>
      <c r="D62" s="65"/>
      <c r="E62" s="109"/>
      <c r="F62" s="109"/>
      <c r="G62" s="109"/>
      <c r="H62" s="109"/>
      <c r="I62" s="107"/>
      <c r="J62" s="110">
        <f>SUM(J5:J55)-J56</f>
        <v>0</v>
      </c>
    </row>
    <row r="63" spans="1:10" x14ac:dyDescent="0.2">
      <c r="A63" s="106"/>
      <c r="B63" s="65"/>
      <c r="C63" s="65"/>
      <c r="D63" s="65"/>
      <c r="E63" s="65"/>
      <c r="F63" s="65"/>
      <c r="G63" s="65"/>
      <c r="H63" s="111"/>
      <c r="I63" s="107"/>
      <c r="J63" s="108"/>
    </row>
    <row r="64" spans="1:10" x14ac:dyDescent="0.2">
      <c r="A64" s="106"/>
      <c r="B64" s="65"/>
      <c r="C64" s="65"/>
      <c r="D64" s="65"/>
      <c r="E64" s="65"/>
      <c r="F64" s="65"/>
      <c r="G64" s="65"/>
      <c r="H64" s="111"/>
      <c r="I64" s="107"/>
      <c r="J64" s="108"/>
    </row>
    <row r="65" spans="1:10" x14ac:dyDescent="0.2">
      <c r="A65" s="106"/>
      <c r="B65" s="65"/>
      <c r="C65" s="65"/>
      <c r="D65" s="65"/>
      <c r="E65" s="65"/>
      <c r="F65" s="65"/>
      <c r="G65" s="65"/>
      <c r="H65" s="111"/>
      <c r="I65" s="107"/>
      <c r="J65" s="69"/>
    </row>
    <row r="66" spans="1:10" x14ac:dyDescent="0.2">
      <c r="A66" s="106"/>
      <c r="B66" s="65"/>
      <c r="C66" s="65"/>
      <c r="D66" s="65"/>
      <c r="E66" s="65"/>
      <c r="F66" s="65"/>
      <c r="G66" s="65"/>
      <c r="H66" s="111"/>
      <c r="I66" s="112"/>
      <c r="J66" s="65"/>
    </row>
    <row r="67" spans="1:10" x14ac:dyDescent="0.2">
      <c r="A67" s="106"/>
      <c r="B67" s="65"/>
      <c r="C67" s="65"/>
      <c r="D67" s="65"/>
      <c r="E67" s="65"/>
      <c r="F67" s="65"/>
      <c r="G67" s="65"/>
      <c r="H67" s="111"/>
      <c r="I67" s="112"/>
      <c r="J67" s="65"/>
    </row>
    <row r="68" spans="1:10" x14ac:dyDescent="0.2">
      <c r="A68" s="106"/>
      <c r="B68" s="65"/>
      <c r="C68" s="65"/>
      <c r="D68" s="65"/>
      <c r="E68" s="65"/>
      <c r="F68" s="65"/>
      <c r="G68" s="65"/>
      <c r="H68" s="111"/>
      <c r="I68" s="112"/>
      <c r="J68" s="65"/>
    </row>
    <row r="69" spans="1:10" x14ac:dyDescent="0.2">
      <c r="A69" s="106"/>
      <c r="B69" s="65"/>
      <c r="C69" s="65"/>
      <c r="D69" s="65"/>
      <c r="E69" s="65"/>
      <c r="F69" s="65"/>
      <c r="G69" s="65"/>
      <c r="H69" s="111"/>
      <c r="I69" s="112"/>
      <c r="J69" s="65"/>
    </row>
    <row r="70" spans="1:10" x14ac:dyDescent="0.2">
      <c r="A70" s="106"/>
      <c r="B70" s="65"/>
      <c r="C70" s="65"/>
      <c r="D70" s="65"/>
      <c r="E70" s="65"/>
      <c r="F70" s="65"/>
      <c r="G70" s="65"/>
      <c r="H70" s="111"/>
      <c r="I70" s="112"/>
      <c r="J70" s="65"/>
    </row>
    <row r="71" spans="1:10" x14ac:dyDescent="0.2">
      <c r="A71" s="106"/>
      <c r="B71" s="65"/>
      <c r="C71" s="65"/>
      <c r="D71" s="65"/>
      <c r="E71" s="65"/>
      <c r="F71" s="65"/>
      <c r="G71" s="65"/>
      <c r="H71" s="111"/>
      <c r="I71" s="112"/>
      <c r="J71" s="65"/>
    </row>
    <row r="72" spans="1:10" x14ac:dyDescent="0.2">
      <c r="A72" s="106"/>
      <c r="B72" s="65"/>
      <c r="C72" s="65"/>
      <c r="D72" s="65"/>
      <c r="E72" s="65"/>
      <c r="F72" s="65"/>
      <c r="G72" s="65"/>
      <c r="H72" s="111"/>
      <c r="I72" s="112"/>
      <c r="J72" s="65"/>
    </row>
    <row r="73" spans="1:10" x14ac:dyDescent="0.2">
      <c r="A73" s="106"/>
      <c r="B73" s="65"/>
      <c r="C73" s="65"/>
      <c r="D73" s="65"/>
      <c r="E73" s="65"/>
      <c r="F73" s="65"/>
      <c r="G73" s="65"/>
      <c r="H73" s="111"/>
      <c r="I73" s="112"/>
      <c r="J73" s="65"/>
    </row>
    <row r="74" spans="1:10" x14ac:dyDescent="0.2">
      <c r="A74" s="106"/>
      <c r="B74" s="65"/>
      <c r="C74" s="65"/>
      <c r="D74" s="65"/>
      <c r="E74" s="65"/>
      <c r="F74" s="65"/>
      <c r="G74" s="65"/>
      <c r="H74" s="111"/>
      <c r="I74" s="112"/>
      <c r="J74" s="65"/>
    </row>
    <row r="75" spans="1:10" x14ac:dyDescent="0.2">
      <c r="A75" s="106"/>
      <c r="B75" s="65"/>
      <c r="C75" s="65"/>
      <c r="D75" s="65"/>
      <c r="E75" s="65"/>
      <c r="F75" s="65"/>
      <c r="G75" s="65"/>
      <c r="H75" s="111"/>
      <c r="I75" s="112"/>
      <c r="J75" s="65"/>
    </row>
    <row r="76" spans="1:10" x14ac:dyDescent="0.2">
      <c r="A76" s="106"/>
      <c r="B76" s="65"/>
      <c r="C76" s="65"/>
      <c r="D76" s="65"/>
      <c r="E76" s="65"/>
      <c r="F76" s="65"/>
      <c r="G76" s="65"/>
      <c r="H76" s="111"/>
      <c r="I76" s="112"/>
      <c r="J76" s="65"/>
    </row>
    <row r="77" spans="1:10" x14ac:dyDescent="0.2">
      <c r="A77" s="106"/>
      <c r="B77" s="65"/>
      <c r="C77" s="65"/>
      <c r="D77" s="65"/>
      <c r="E77" s="65"/>
      <c r="F77" s="65"/>
      <c r="G77" s="65"/>
      <c r="H77" s="111"/>
      <c r="I77" s="112"/>
      <c r="J77" s="65"/>
    </row>
    <row r="78" spans="1:10" x14ac:dyDescent="0.2">
      <c r="A78" s="106"/>
      <c r="B78" s="65"/>
      <c r="C78" s="65"/>
      <c r="D78" s="65"/>
      <c r="E78" s="65"/>
      <c r="F78" s="65"/>
      <c r="G78" s="65"/>
      <c r="H78" s="111"/>
      <c r="I78" s="112"/>
      <c r="J78" s="65"/>
    </row>
    <row r="79" spans="1:10" x14ac:dyDescent="0.2">
      <c r="A79" s="106"/>
      <c r="B79" s="65"/>
      <c r="C79" s="65"/>
      <c r="D79" s="65"/>
      <c r="E79" s="65"/>
      <c r="F79" s="65"/>
      <c r="G79" s="65"/>
      <c r="H79" s="111"/>
      <c r="I79" s="112"/>
      <c r="J79" s="65"/>
    </row>
    <row r="80" spans="1:10" x14ac:dyDescent="0.2">
      <c r="A80" s="106"/>
      <c r="B80" s="65"/>
      <c r="C80" s="65"/>
      <c r="D80" s="65"/>
      <c r="E80" s="65"/>
      <c r="F80" s="65"/>
      <c r="G80" s="65"/>
      <c r="H80" s="111"/>
      <c r="I80" s="112"/>
      <c r="J80" s="65"/>
    </row>
    <row r="81" spans="1:10" x14ac:dyDescent="0.2">
      <c r="A81" s="106"/>
      <c r="B81" s="65"/>
      <c r="C81" s="65"/>
      <c r="D81" s="65"/>
      <c r="E81" s="65"/>
      <c r="F81" s="65"/>
      <c r="G81" s="65"/>
      <c r="H81" s="111"/>
      <c r="I81" s="112"/>
      <c r="J81" s="65"/>
    </row>
    <row r="82" spans="1:10" x14ac:dyDescent="0.2">
      <c r="A82" s="106"/>
      <c r="B82" s="65"/>
      <c r="C82" s="65"/>
      <c r="D82" s="65"/>
      <c r="E82" s="65"/>
      <c r="F82" s="65"/>
      <c r="G82" s="65"/>
      <c r="H82" s="111"/>
      <c r="I82" s="112"/>
      <c r="J82" s="65"/>
    </row>
    <row r="83" spans="1:10" x14ac:dyDescent="0.2">
      <c r="A83" s="113"/>
      <c r="B83" s="111"/>
      <c r="C83" s="114"/>
      <c r="D83" s="114"/>
      <c r="E83" s="115"/>
      <c r="F83" s="115"/>
      <c r="G83" s="115"/>
      <c r="H83" s="111"/>
      <c r="I83" s="112"/>
      <c r="J83" s="65"/>
    </row>
    <row r="84" spans="1:10" ht="15.75" x14ac:dyDescent="0.2">
      <c r="A84" s="67"/>
      <c r="B84" s="67"/>
      <c r="C84" s="67"/>
      <c r="D84" s="116"/>
      <c r="E84" s="67"/>
      <c r="F84" s="117"/>
      <c r="G84" s="111"/>
      <c r="H84" s="111"/>
      <c r="I84" s="112"/>
      <c r="J84" s="65"/>
    </row>
    <row r="85" spans="1:10" s="121" customFormat="1" x14ac:dyDescent="0.25">
      <c r="A85" s="118"/>
      <c r="B85" s="118"/>
      <c r="C85" s="118"/>
      <c r="D85" s="118"/>
      <c r="E85" s="118"/>
      <c r="F85" s="118"/>
      <c r="G85" s="118"/>
      <c r="H85" s="111"/>
      <c r="I85" s="119"/>
      <c r="J85" s="120"/>
    </row>
    <row r="86" spans="1:10" x14ac:dyDescent="0.2">
      <c r="A86" s="118"/>
      <c r="B86" s="118"/>
      <c r="C86" s="118"/>
      <c r="D86" s="118"/>
      <c r="E86" s="118"/>
      <c r="F86" s="117"/>
      <c r="G86" s="117"/>
      <c r="H86" s="111"/>
      <c r="I86" s="112"/>
      <c r="J86" s="65"/>
    </row>
    <row r="87" spans="1:10" x14ac:dyDescent="0.2">
      <c r="A87" s="106"/>
      <c r="B87" s="65"/>
      <c r="C87" s="65"/>
      <c r="D87" s="65"/>
      <c r="E87" s="65"/>
      <c r="F87" s="65"/>
      <c r="G87" s="65"/>
      <c r="H87" s="111"/>
      <c r="I87" s="112"/>
      <c r="J87" s="65"/>
    </row>
    <row r="88" spans="1:10" x14ac:dyDescent="0.2">
      <c r="A88" s="106"/>
      <c r="B88" s="65"/>
      <c r="C88" s="65"/>
      <c r="D88" s="65"/>
      <c r="E88" s="65"/>
      <c r="F88" s="65"/>
      <c r="G88" s="65"/>
      <c r="H88" s="111"/>
      <c r="I88" s="112"/>
      <c r="J88" s="65"/>
    </row>
    <row r="89" spans="1:10" x14ac:dyDescent="0.2">
      <c r="A89" s="106"/>
      <c r="B89" s="65"/>
      <c r="C89" s="65"/>
      <c r="D89" s="65"/>
      <c r="E89" s="65"/>
      <c r="F89" s="65"/>
      <c r="G89" s="65"/>
      <c r="H89" s="111"/>
      <c r="I89" s="112"/>
      <c r="J89" s="65"/>
    </row>
    <row r="90" spans="1:10" x14ac:dyDescent="0.2">
      <c r="A90" s="106"/>
      <c r="B90" s="65"/>
      <c r="C90" s="65"/>
      <c r="D90" s="65"/>
      <c r="E90" s="65"/>
      <c r="F90" s="65"/>
      <c r="G90" s="65"/>
      <c r="H90" s="111"/>
      <c r="I90" s="112"/>
      <c r="J90" s="65"/>
    </row>
    <row r="91" spans="1:10" x14ac:dyDescent="0.2">
      <c r="A91" s="106"/>
      <c r="B91" s="65"/>
      <c r="C91" s="65"/>
      <c r="D91" s="65"/>
      <c r="E91" s="65"/>
      <c r="F91" s="65"/>
      <c r="G91" s="65"/>
      <c r="H91" s="111"/>
      <c r="I91" s="112"/>
      <c r="J91" s="65"/>
    </row>
    <row r="99" spans="4:4" x14ac:dyDescent="0.2">
      <c r="D99" s="122"/>
    </row>
  </sheetData>
  <mergeCells count="10">
    <mergeCell ref="F3:I3"/>
    <mergeCell ref="A58:E58"/>
    <mergeCell ref="A1:J1"/>
    <mergeCell ref="A2:I2"/>
    <mergeCell ref="B61:H61"/>
    <mergeCell ref="A6:A7"/>
    <mergeCell ref="A57:G57"/>
    <mergeCell ref="A59:G59"/>
    <mergeCell ref="A60:G60"/>
    <mergeCell ref="B6:B7"/>
  </mergeCells>
  <printOptions horizontalCentered="1"/>
  <pageMargins left="0.47244094488188981" right="0.31496062992125984" top="0.62992125984251968" bottom="0.23622047244094491" header="0.31496062992125984" footer="0.23622047244094491"/>
  <pageSetup scale="71" firstPageNumber="49" orientation="portrait" useFirstPageNumber="1" r:id="rId1"/>
  <rowBreaks count="1" manualBreakCount="1">
    <brk id="83" max="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
  <sheetViews>
    <sheetView view="pageBreakPreview" topLeftCell="A16" zoomScaleSheetLayoutView="100" workbookViewId="0">
      <selection activeCell="T10" sqref="T10"/>
    </sheetView>
  </sheetViews>
  <sheetFormatPr defaultRowHeight="15" x14ac:dyDescent="0.25"/>
  <cols>
    <col min="1" max="1" width="20.28515625" style="61" bestFit="1" customWidth="1"/>
    <col min="2" max="2" width="15.140625" style="62" customWidth="1"/>
    <col min="3" max="3" width="22.7109375" style="62" customWidth="1"/>
    <col min="4" max="4" width="17.42578125" style="62" customWidth="1"/>
    <col min="5" max="5" width="15.28515625" style="62" customWidth="1"/>
    <col min="6" max="16384" width="9.140625" style="60"/>
  </cols>
  <sheetData>
    <row r="1" spans="1:18" s="50" customFormat="1" ht="27" customHeight="1" x14ac:dyDescent="0.25">
      <c r="A1" s="499" t="s">
        <v>478</v>
      </c>
      <c r="B1" s="500"/>
      <c r="C1" s="500"/>
      <c r="D1" s="500"/>
      <c r="E1" s="501"/>
      <c r="F1" s="49"/>
      <c r="G1" s="49"/>
      <c r="H1" s="49"/>
      <c r="I1" s="49"/>
      <c r="J1" s="49"/>
      <c r="K1" s="49"/>
      <c r="L1" s="49"/>
      <c r="M1" s="49"/>
      <c r="N1" s="49"/>
      <c r="O1" s="49"/>
      <c r="P1" s="49"/>
      <c r="Q1" s="49"/>
      <c r="R1" s="49"/>
    </row>
    <row r="2" spans="1:18" s="50" customFormat="1" ht="21.75" customHeight="1" x14ac:dyDescent="0.25">
      <c r="A2" s="502" t="s">
        <v>477</v>
      </c>
      <c r="B2" s="503"/>
      <c r="C2" s="503"/>
      <c r="D2" s="503"/>
      <c r="E2" s="504"/>
      <c r="F2" s="49"/>
      <c r="G2" s="49"/>
      <c r="H2" s="49"/>
      <c r="I2" s="49"/>
      <c r="J2" s="49"/>
      <c r="K2" s="49"/>
      <c r="L2" s="49"/>
      <c r="M2" s="49"/>
      <c r="N2" s="49"/>
      <c r="O2" s="49"/>
      <c r="P2" s="49"/>
      <c r="Q2" s="49"/>
      <c r="R2" s="49"/>
    </row>
    <row r="3" spans="1:18" s="376" customFormat="1" ht="62.25" customHeight="1" x14ac:dyDescent="0.25">
      <c r="A3" s="375" t="s">
        <v>769</v>
      </c>
      <c r="B3" s="375" t="s">
        <v>765</v>
      </c>
      <c r="C3" s="375" t="s">
        <v>766</v>
      </c>
      <c r="D3" s="375" t="s">
        <v>767</v>
      </c>
      <c r="E3" s="375" t="s">
        <v>768</v>
      </c>
    </row>
    <row r="4" spans="1:18" s="56" customFormat="1" ht="27" customHeight="1" x14ac:dyDescent="0.25">
      <c r="A4" s="54">
        <v>1999</v>
      </c>
      <c r="B4" s="55">
        <v>9</v>
      </c>
      <c r="C4" s="55">
        <v>24</v>
      </c>
      <c r="D4" s="55" t="s">
        <v>29</v>
      </c>
      <c r="E4" s="55">
        <f>B4+C4</f>
        <v>33</v>
      </c>
    </row>
    <row r="5" spans="1:18" s="56" customFormat="1" ht="27" customHeight="1" x14ac:dyDescent="0.25">
      <c r="A5" s="54">
        <v>2000</v>
      </c>
      <c r="B5" s="55">
        <v>1</v>
      </c>
      <c r="C5" s="55">
        <v>9</v>
      </c>
      <c r="D5" s="55" t="s">
        <v>29</v>
      </c>
      <c r="E5" s="55">
        <f t="shared" ref="E5:E16" si="0">B5+C5</f>
        <v>10</v>
      </c>
    </row>
    <row r="6" spans="1:18" s="56" customFormat="1" ht="27" customHeight="1" x14ac:dyDescent="0.25">
      <c r="A6" s="54">
        <v>2001</v>
      </c>
      <c r="B6" s="55">
        <v>8</v>
      </c>
      <c r="C6" s="55">
        <v>36</v>
      </c>
      <c r="D6" s="55" t="s">
        <v>29</v>
      </c>
      <c r="E6" s="55">
        <f t="shared" si="0"/>
        <v>44</v>
      </c>
    </row>
    <row r="7" spans="1:18" s="56" customFormat="1" ht="27" customHeight="1" x14ac:dyDescent="0.25">
      <c r="A7" s="54">
        <v>2002</v>
      </c>
      <c r="B7" s="55">
        <v>23</v>
      </c>
      <c r="C7" s="55">
        <v>36</v>
      </c>
      <c r="D7" s="55" t="s">
        <v>29</v>
      </c>
      <c r="E7" s="55">
        <f t="shared" si="0"/>
        <v>59</v>
      </c>
    </row>
    <row r="8" spans="1:18" s="56" customFormat="1" ht="27" customHeight="1" x14ac:dyDescent="0.25">
      <c r="A8" s="54">
        <v>2003</v>
      </c>
      <c r="B8" s="55">
        <v>24</v>
      </c>
      <c r="C8" s="55">
        <v>20</v>
      </c>
      <c r="D8" s="55" t="s">
        <v>29</v>
      </c>
      <c r="E8" s="55">
        <f t="shared" si="0"/>
        <v>44</v>
      </c>
    </row>
    <row r="9" spans="1:18" s="56" customFormat="1" ht="27" customHeight="1" x14ac:dyDescent="0.25">
      <c r="A9" s="54">
        <v>2004</v>
      </c>
      <c r="B9" s="55">
        <v>17</v>
      </c>
      <c r="C9" s="55">
        <v>5</v>
      </c>
      <c r="D9" s="55" t="s">
        <v>29</v>
      </c>
      <c r="E9" s="55">
        <f t="shared" si="0"/>
        <v>22</v>
      </c>
    </row>
    <row r="10" spans="1:18" s="56" customFormat="1" ht="27" customHeight="1" x14ac:dyDescent="0.25">
      <c r="A10" s="54">
        <v>2005</v>
      </c>
      <c r="B10" s="55">
        <v>17</v>
      </c>
      <c r="C10" s="55" t="s">
        <v>29</v>
      </c>
      <c r="D10" s="55" t="s">
        <v>29</v>
      </c>
      <c r="E10" s="55">
        <f>B10</f>
        <v>17</v>
      </c>
    </row>
    <row r="11" spans="1:18" s="56" customFormat="1" ht="27" customHeight="1" x14ac:dyDescent="0.25">
      <c r="A11" s="54">
        <v>2006</v>
      </c>
      <c r="B11" s="55">
        <v>17</v>
      </c>
      <c r="C11" s="55">
        <v>5</v>
      </c>
      <c r="D11" s="55" t="s">
        <v>29</v>
      </c>
      <c r="E11" s="55">
        <f t="shared" si="0"/>
        <v>22</v>
      </c>
    </row>
    <row r="12" spans="1:18" s="56" customFormat="1" ht="27" customHeight="1" x14ac:dyDescent="0.25">
      <c r="A12" s="54">
        <v>2007</v>
      </c>
      <c r="B12" s="55">
        <v>20</v>
      </c>
      <c r="C12" s="55">
        <v>10</v>
      </c>
      <c r="D12" s="55" t="s">
        <v>29</v>
      </c>
      <c r="E12" s="55">
        <f t="shared" si="0"/>
        <v>30</v>
      </c>
    </row>
    <row r="13" spans="1:18" s="56" customFormat="1" ht="27" customHeight="1" x14ac:dyDescent="0.25">
      <c r="A13" s="54">
        <v>2008</v>
      </c>
      <c r="B13" s="55">
        <v>22</v>
      </c>
      <c r="C13" s="55">
        <v>9</v>
      </c>
      <c r="D13" s="55" t="s">
        <v>29</v>
      </c>
      <c r="E13" s="55">
        <f t="shared" si="0"/>
        <v>31</v>
      </c>
    </row>
    <row r="14" spans="1:18" s="56" customFormat="1" ht="27" customHeight="1" x14ac:dyDescent="0.25">
      <c r="A14" s="54">
        <v>2009</v>
      </c>
      <c r="B14" s="55">
        <v>45</v>
      </c>
      <c r="C14" s="55">
        <v>21</v>
      </c>
      <c r="D14" s="55" t="s">
        <v>29</v>
      </c>
      <c r="E14" s="55">
        <f t="shared" si="0"/>
        <v>66</v>
      </c>
    </row>
    <row r="15" spans="1:18" s="56" customFormat="1" ht="27" customHeight="1" x14ac:dyDescent="0.25">
      <c r="A15" s="54">
        <v>2010</v>
      </c>
      <c r="B15" s="55">
        <v>25</v>
      </c>
      <c r="C15" s="55">
        <v>28</v>
      </c>
      <c r="D15" s="55" t="s">
        <v>29</v>
      </c>
      <c r="E15" s="55">
        <f t="shared" si="0"/>
        <v>53</v>
      </c>
    </row>
    <row r="16" spans="1:18" s="56" customFormat="1" ht="27" customHeight="1" x14ac:dyDescent="0.25">
      <c r="A16" s="54">
        <v>2011</v>
      </c>
      <c r="B16" s="55">
        <v>40</v>
      </c>
      <c r="C16" s="55">
        <v>16</v>
      </c>
      <c r="D16" s="55" t="s">
        <v>29</v>
      </c>
      <c r="E16" s="55">
        <f t="shared" si="0"/>
        <v>56</v>
      </c>
    </row>
    <row r="17" spans="1:5" s="56" customFormat="1" ht="27" customHeight="1" x14ac:dyDescent="0.25">
      <c r="A17" s="54">
        <v>2012</v>
      </c>
      <c r="B17" s="55">
        <v>48</v>
      </c>
      <c r="C17" s="55">
        <v>38</v>
      </c>
      <c r="D17" s="55">
        <v>2</v>
      </c>
      <c r="E17" s="55">
        <f>B17+C17+D17</f>
        <v>88</v>
      </c>
    </row>
    <row r="18" spans="1:5" s="56" customFormat="1" ht="27" customHeight="1" x14ac:dyDescent="0.25">
      <c r="A18" s="54">
        <v>2013</v>
      </c>
      <c r="B18" s="55">
        <v>35</v>
      </c>
      <c r="C18" s="55">
        <v>29</v>
      </c>
      <c r="D18" s="55">
        <v>4</v>
      </c>
      <c r="E18" s="55">
        <f t="shared" ref="E18:E23" si="1">B18+C18+D18</f>
        <v>68</v>
      </c>
    </row>
    <row r="19" spans="1:5" s="56" customFormat="1" ht="27" customHeight="1" x14ac:dyDescent="0.25">
      <c r="A19" s="54">
        <v>2014</v>
      </c>
      <c r="B19" s="55">
        <v>52</v>
      </c>
      <c r="C19" s="55">
        <v>21</v>
      </c>
      <c r="D19" s="55">
        <v>6</v>
      </c>
      <c r="E19" s="55">
        <f t="shared" si="1"/>
        <v>79</v>
      </c>
    </row>
    <row r="20" spans="1:5" s="56" customFormat="1" ht="27" customHeight="1" x14ac:dyDescent="0.25">
      <c r="A20" s="54">
        <v>2015</v>
      </c>
      <c r="B20" s="55">
        <v>56</v>
      </c>
      <c r="C20" s="55">
        <v>21</v>
      </c>
      <c r="D20" s="55">
        <v>4</v>
      </c>
      <c r="E20" s="55">
        <f t="shared" si="1"/>
        <v>81</v>
      </c>
    </row>
    <row r="21" spans="1:5" s="56" customFormat="1" ht="27" customHeight="1" x14ac:dyDescent="0.25">
      <c r="A21" s="54">
        <v>2016</v>
      </c>
      <c r="B21" s="55">
        <v>65</v>
      </c>
      <c r="C21" s="55">
        <v>41</v>
      </c>
      <c r="D21" s="55">
        <v>16</v>
      </c>
      <c r="E21" s="55">
        <f t="shared" si="1"/>
        <v>122</v>
      </c>
    </row>
    <row r="22" spans="1:5" s="56" customFormat="1" ht="27" customHeight="1" x14ac:dyDescent="0.25">
      <c r="A22" s="54">
        <v>2017</v>
      </c>
      <c r="B22" s="55">
        <v>36</v>
      </c>
      <c r="C22" s="55">
        <v>28</v>
      </c>
      <c r="D22" s="55">
        <v>51</v>
      </c>
      <c r="E22" s="55">
        <f t="shared" si="1"/>
        <v>115</v>
      </c>
    </row>
    <row r="23" spans="1:5" s="56" customFormat="1" ht="27" customHeight="1" x14ac:dyDescent="0.25">
      <c r="A23" s="54" t="s">
        <v>368</v>
      </c>
      <c r="B23" s="55">
        <v>10</v>
      </c>
      <c r="C23" s="55">
        <v>10</v>
      </c>
      <c r="D23" s="55">
        <v>57</v>
      </c>
      <c r="E23" s="55">
        <f t="shared" si="1"/>
        <v>77</v>
      </c>
    </row>
    <row r="24" spans="1:5" s="56" customFormat="1" ht="1.5" customHeight="1" x14ac:dyDescent="0.25">
      <c r="A24" s="57"/>
      <c r="B24" s="58"/>
      <c r="C24" s="58"/>
      <c r="D24" s="58"/>
      <c r="E24" s="59"/>
    </row>
    <row r="25" spans="1:5" s="56" customFormat="1" ht="21" customHeight="1" x14ac:dyDescent="0.25">
      <c r="A25" s="494" t="s">
        <v>362</v>
      </c>
      <c r="B25" s="494"/>
      <c r="C25" s="494"/>
      <c r="D25" s="494"/>
      <c r="E25" s="494"/>
    </row>
    <row r="26" spans="1:5" ht="21.75" customHeight="1" x14ac:dyDescent="0.25">
      <c r="A26" s="495" t="s">
        <v>399</v>
      </c>
      <c r="B26" s="495"/>
      <c r="C26" s="495"/>
      <c r="D26" s="495"/>
      <c r="E26" s="495"/>
    </row>
  </sheetData>
  <mergeCells count="4">
    <mergeCell ref="A1:E1"/>
    <mergeCell ref="A25:E25"/>
    <mergeCell ref="A26:E26"/>
    <mergeCell ref="A2:E2"/>
  </mergeCells>
  <pageMargins left="0.8" right="0.48" top="0.75" bottom="0.75" header="0.3" footer="0.3"/>
  <pageSetup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14</vt:i4>
      </vt:variant>
    </vt:vector>
  </HeadingPairs>
  <TitlesOfParts>
    <vt:vector size="27" baseType="lpstr">
      <vt:lpstr>33</vt:lpstr>
      <vt:lpstr>33 Note</vt:lpstr>
      <vt:lpstr>34</vt:lpstr>
      <vt:lpstr>35</vt:lpstr>
      <vt:lpstr>36</vt:lpstr>
      <vt:lpstr>37</vt:lpstr>
      <vt:lpstr>38</vt:lpstr>
      <vt:lpstr>39 &amp; 40</vt:lpstr>
      <vt:lpstr>41</vt:lpstr>
      <vt:lpstr>42</vt:lpstr>
      <vt:lpstr>43</vt:lpstr>
      <vt:lpstr>44</vt:lpstr>
      <vt:lpstr>45</vt:lpstr>
      <vt:lpstr>'33'!Print_Area</vt:lpstr>
      <vt:lpstr>'33 Note'!Print_Area</vt:lpstr>
      <vt:lpstr>'34'!Print_Area</vt:lpstr>
      <vt:lpstr>'35'!Print_Area</vt:lpstr>
      <vt:lpstr>'36'!Print_Area</vt:lpstr>
      <vt:lpstr>'37'!Print_Area</vt:lpstr>
      <vt:lpstr>'38'!Print_Area</vt:lpstr>
      <vt:lpstr>'39 &amp; 40'!Print_Area</vt:lpstr>
      <vt:lpstr>'41'!Print_Area</vt:lpstr>
      <vt:lpstr>'42'!Print_Area</vt:lpstr>
      <vt:lpstr>'43'!Print_Area</vt:lpstr>
      <vt:lpstr>'44'!Print_Area</vt:lpstr>
      <vt:lpstr>'45'!Print_Area</vt:lpstr>
      <vt:lpstr>'35'!Print_Titles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panwar</cp:lastModifiedBy>
  <cp:lastPrinted>2019-04-05T05:51:21Z</cp:lastPrinted>
  <dcterms:created xsi:type="dcterms:W3CDTF">2017-12-19T22:54:41Z</dcterms:created>
  <dcterms:modified xsi:type="dcterms:W3CDTF">2019-04-30T10:48:01Z</dcterms:modified>
</cp:coreProperties>
</file>